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01.11.25" sheetId="45" r:id="rId1"/>
    <sheet name="01.10.25" sheetId="44" r:id="rId2"/>
    <sheet name="01.09.25 " sheetId="43" r:id="rId3"/>
    <sheet name="01.08.25" sheetId="42" r:id="rId4"/>
    <sheet name="01.07.25" sheetId="41" r:id="rId5"/>
    <sheet name="01.06.25" sheetId="40" r:id="rId6"/>
    <sheet name="01.05.25" sheetId="39" r:id="rId7"/>
    <sheet name="01.04.25" sheetId="38" r:id="rId8"/>
    <sheet name="01.03.25" sheetId="37" r:id="rId9"/>
    <sheet name="01.02.25" sheetId="36" r:id="rId10"/>
    <sheet name="01.01.25" sheetId="35" r:id="rId11"/>
    <sheet name="01.12.24" sheetId="34" r:id="rId12"/>
    <sheet name="01.10.24" sheetId="33" r:id="rId13"/>
    <sheet name="01.09.24" sheetId="32" r:id="rId14"/>
    <sheet name="01.08.24" sheetId="31" r:id="rId15"/>
    <sheet name="01.07.24" sheetId="30" r:id="rId16"/>
    <sheet name="01.06.24" sheetId="29" r:id="rId17"/>
    <sheet name="01.05.24" sheetId="28" r:id="rId18"/>
    <sheet name="01.04.24" sheetId="27" r:id="rId19"/>
    <sheet name="01.03.24" sheetId="26" r:id="rId20"/>
    <sheet name="01.02.24" sheetId="25" r:id="rId21"/>
    <sheet name="01.01.24" sheetId="24" r:id="rId22"/>
    <sheet name="01.12.23" sheetId="23" r:id="rId23"/>
    <sheet name="01.11.23" sheetId="22" r:id="rId24"/>
    <sheet name="01.10.23" sheetId="21" r:id="rId25"/>
    <sheet name="01.09.23" sheetId="20" r:id="rId26"/>
    <sheet name="01.08.23" sheetId="19" r:id="rId27"/>
    <sheet name="01.07.23" sheetId="18" r:id="rId28"/>
    <sheet name="01.06.23" sheetId="17" r:id="rId29"/>
    <sheet name="01.05.23" sheetId="16" r:id="rId30"/>
    <sheet name="01.04.23" sheetId="15" r:id="rId31"/>
    <sheet name="01.03.23" sheetId="14" r:id="rId32"/>
    <sheet name="01.02.23" sheetId="13" r:id="rId33"/>
    <sheet name="01.01.23" sheetId="12" r:id="rId34"/>
    <sheet name="01.12.2022" sheetId="11" r:id="rId35"/>
    <sheet name="01.11.2022" sheetId="10" r:id="rId36"/>
    <sheet name="01.10.2022" sheetId="9" r:id="rId37"/>
    <sheet name="01.09.2022" sheetId="8" r:id="rId38"/>
    <sheet name="01.08.2022" sheetId="7" r:id="rId39"/>
    <sheet name="01.07.2022 " sheetId="6" r:id="rId40"/>
    <sheet name="01.06.2022" sheetId="5" r:id="rId41"/>
    <sheet name="01.05.2022" sheetId="4" r:id="rId42"/>
    <sheet name="01.04.2022" sheetId="3" r:id="rId43"/>
    <sheet name="01.03.2022" sheetId="2" r:id="rId44"/>
    <sheet name="01.02.2022" sheetId="1" r:id="rId45"/>
  </sheets>
  <definedNames>
    <definedName name="_xlnm.Print_Titles" localSheetId="33">'01.01.23'!$3:$3</definedName>
    <definedName name="_xlnm.Print_Titles" localSheetId="21">'01.01.24'!$3:$3</definedName>
    <definedName name="_xlnm.Print_Titles" localSheetId="10">'01.01.25'!$3:$3</definedName>
    <definedName name="_xlnm.Print_Titles" localSheetId="44">'01.02.2022'!$3:$3</definedName>
    <definedName name="_xlnm.Print_Titles" localSheetId="32">'01.02.23'!$3:$3</definedName>
    <definedName name="_xlnm.Print_Titles" localSheetId="20">'01.02.24'!$3:$3</definedName>
    <definedName name="_xlnm.Print_Titles" localSheetId="9">'01.02.25'!$3:$3</definedName>
    <definedName name="_xlnm.Print_Titles" localSheetId="43">'01.03.2022'!$3:$3</definedName>
    <definedName name="_xlnm.Print_Titles" localSheetId="31">'01.03.23'!$3:$3</definedName>
    <definedName name="_xlnm.Print_Titles" localSheetId="19">'01.03.24'!$3:$3</definedName>
    <definedName name="_xlnm.Print_Titles" localSheetId="8">'01.03.25'!$3:$3</definedName>
    <definedName name="_xlnm.Print_Titles" localSheetId="42">'01.04.2022'!$3:$3</definedName>
    <definedName name="_xlnm.Print_Titles" localSheetId="30">'01.04.23'!$3:$3</definedName>
    <definedName name="_xlnm.Print_Titles" localSheetId="18">'01.04.24'!$3:$3</definedName>
    <definedName name="_xlnm.Print_Titles" localSheetId="7">'01.04.25'!$3:$3</definedName>
    <definedName name="_xlnm.Print_Titles" localSheetId="41">'01.05.2022'!$3:$3</definedName>
    <definedName name="_xlnm.Print_Titles" localSheetId="29">'01.05.23'!$3:$3</definedName>
    <definedName name="_xlnm.Print_Titles" localSheetId="17">'01.05.24'!$3:$3</definedName>
    <definedName name="_xlnm.Print_Titles" localSheetId="6">'01.05.25'!$3:$3</definedName>
    <definedName name="_xlnm.Print_Titles" localSheetId="40">'01.06.2022'!$3:$3</definedName>
    <definedName name="_xlnm.Print_Titles" localSheetId="28">'01.06.23'!$3:$3</definedName>
    <definedName name="_xlnm.Print_Titles" localSheetId="16">'01.06.24'!$3:$3</definedName>
    <definedName name="_xlnm.Print_Titles" localSheetId="5">'01.06.25'!$3:$3</definedName>
    <definedName name="_xlnm.Print_Titles" localSheetId="39">'01.07.2022 '!$3:$3</definedName>
    <definedName name="_xlnm.Print_Titles" localSheetId="27">'01.07.23'!$3:$3</definedName>
    <definedName name="_xlnm.Print_Titles" localSheetId="15">'01.07.24'!$3:$3</definedName>
    <definedName name="_xlnm.Print_Titles" localSheetId="4">'01.07.25'!$3:$3</definedName>
    <definedName name="_xlnm.Print_Titles" localSheetId="38">'01.08.2022'!$3:$3</definedName>
    <definedName name="_xlnm.Print_Titles" localSheetId="26">'01.08.23'!$3:$3</definedName>
    <definedName name="_xlnm.Print_Titles" localSheetId="14">'01.08.24'!$3:$3</definedName>
    <definedName name="_xlnm.Print_Titles" localSheetId="3">'01.08.25'!$3:$3</definedName>
    <definedName name="_xlnm.Print_Titles" localSheetId="37">'01.09.2022'!$3:$3</definedName>
    <definedName name="_xlnm.Print_Titles" localSheetId="25">'01.09.23'!$3:$3</definedName>
    <definedName name="_xlnm.Print_Titles" localSheetId="13">'01.09.24'!$3:$3</definedName>
    <definedName name="_xlnm.Print_Titles" localSheetId="2">'01.09.25 '!$3:$3</definedName>
    <definedName name="_xlnm.Print_Titles" localSheetId="36">'01.10.2022'!$3:$3</definedName>
    <definedName name="_xlnm.Print_Titles" localSheetId="24">'01.10.23'!$3:$3</definedName>
    <definedName name="_xlnm.Print_Titles" localSheetId="12">'01.10.24'!$3:$3</definedName>
    <definedName name="_xlnm.Print_Titles" localSheetId="1">'01.10.25'!$3:$3</definedName>
    <definedName name="_xlnm.Print_Titles" localSheetId="35">'01.11.2022'!$3:$3</definedName>
    <definedName name="_xlnm.Print_Titles" localSheetId="23">'01.11.23'!$3:$3</definedName>
    <definedName name="_xlnm.Print_Titles" localSheetId="0">'01.11.25'!$3:$3</definedName>
    <definedName name="_xlnm.Print_Titles" localSheetId="34">'01.12.2022'!$3:$3</definedName>
    <definedName name="_xlnm.Print_Titles" localSheetId="22">'01.12.23'!$3:$3</definedName>
    <definedName name="_xlnm.Print_Titles" localSheetId="11">'01.12.24'!$3:$3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2" i="45"/>
  <c r="G42"/>
  <c r="F42"/>
  <c r="F41"/>
  <c r="F40"/>
  <c r="F39"/>
  <c r="H38"/>
  <c r="G38"/>
  <c r="F38"/>
  <c r="H37"/>
  <c r="G37"/>
  <c r="F37"/>
  <c r="H36"/>
  <c r="G36"/>
  <c r="F36"/>
  <c r="E34"/>
  <c r="D34"/>
  <c r="C34"/>
  <c r="B34"/>
  <c r="E33"/>
  <c r="D33"/>
  <c r="G33" s="1"/>
  <c r="C33"/>
  <c r="B33"/>
  <c r="E29"/>
  <c r="D29"/>
  <c r="D20" s="1"/>
  <c r="H20" s="1"/>
  <c r="C29"/>
  <c r="B29"/>
  <c r="H28"/>
  <c r="G28"/>
  <c r="F28"/>
  <c r="H27"/>
  <c r="G27"/>
  <c r="F27"/>
  <c r="H26"/>
  <c r="G26"/>
  <c r="F26"/>
  <c r="F25"/>
  <c r="H24"/>
  <c r="G24"/>
  <c r="F24"/>
  <c r="E23"/>
  <c r="D23"/>
  <c r="G23" s="1"/>
  <c r="C23"/>
  <c r="B23"/>
  <c r="H22"/>
  <c r="G22"/>
  <c r="F22"/>
  <c r="H21"/>
  <c r="G21"/>
  <c r="F21"/>
  <c r="E20"/>
  <c r="C20"/>
  <c r="B20"/>
  <c r="H18"/>
  <c r="G18"/>
  <c r="F18"/>
  <c r="H17"/>
  <c r="G17"/>
  <c r="F17"/>
  <c r="H15"/>
  <c r="G15"/>
  <c r="F15"/>
  <c r="H14"/>
  <c r="G14"/>
  <c r="F14"/>
  <c r="F13"/>
  <c r="H12"/>
  <c r="G12"/>
  <c r="F12"/>
  <c r="E11"/>
  <c r="E6" s="1"/>
  <c r="D11"/>
  <c r="G11" s="1"/>
  <c r="C11"/>
  <c r="B11"/>
  <c r="H10"/>
  <c r="G10"/>
  <c r="F10"/>
  <c r="H9"/>
  <c r="G9"/>
  <c r="F9"/>
  <c r="H8"/>
  <c r="G8"/>
  <c r="F8"/>
  <c r="E7"/>
  <c r="D7"/>
  <c r="G7" s="1"/>
  <c r="C7"/>
  <c r="B7"/>
  <c r="C6"/>
  <c r="B6"/>
  <c r="C5"/>
  <c r="B5"/>
  <c r="C4"/>
  <c r="B4"/>
  <c r="E34" i="44"/>
  <c r="E33"/>
  <c r="E29"/>
  <c r="E23"/>
  <c r="E20" s="1"/>
  <c r="E11"/>
  <c r="E7"/>
  <c r="E6"/>
  <c r="E5" s="1"/>
  <c r="E4" s="1"/>
  <c r="H42"/>
  <c r="G42"/>
  <c r="F42"/>
  <c r="F41"/>
  <c r="F40"/>
  <c r="F39"/>
  <c r="H38"/>
  <c r="G38"/>
  <c r="F38"/>
  <c r="H37"/>
  <c r="G37"/>
  <c r="F37"/>
  <c r="H36"/>
  <c r="G36"/>
  <c r="F36"/>
  <c r="D34"/>
  <c r="C34"/>
  <c r="B34"/>
  <c r="B33" s="1"/>
  <c r="C33"/>
  <c r="D29"/>
  <c r="C29"/>
  <c r="B29"/>
  <c r="H28"/>
  <c r="G28"/>
  <c r="F28"/>
  <c r="H27"/>
  <c r="G27"/>
  <c r="F27"/>
  <c r="H26"/>
  <c r="G26"/>
  <c r="F26"/>
  <c r="F25"/>
  <c r="H24"/>
  <c r="G24"/>
  <c r="F24"/>
  <c r="D23"/>
  <c r="H23" s="1"/>
  <c r="C23"/>
  <c r="C20" s="1"/>
  <c r="B23"/>
  <c r="H22"/>
  <c r="G22"/>
  <c r="F22"/>
  <c r="H21"/>
  <c r="G21"/>
  <c r="F21"/>
  <c r="B20"/>
  <c r="H18"/>
  <c r="G18"/>
  <c r="F18"/>
  <c r="H17"/>
  <c r="G17"/>
  <c r="F17"/>
  <c r="H15"/>
  <c r="G15"/>
  <c r="F15"/>
  <c r="H14"/>
  <c r="G14"/>
  <c r="F14"/>
  <c r="F13"/>
  <c r="H12"/>
  <c r="G12"/>
  <c r="F12"/>
  <c r="D11"/>
  <c r="H11" s="1"/>
  <c r="C11"/>
  <c r="B11"/>
  <c r="H10"/>
  <c r="G10"/>
  <c r="F10"/>
  <c r="H9"/>
  <c r="G9"/>
  <c r="F9"/>
  <c r="H8"/>
  <c r="G8"/>
  <c r="F8"/>
  <c r="G7"/>
  <c r="D7"/>
  <c r="H7" s="1"/>
  <c r="C7"/>
  <c r="C6" s="1"/>
  <c r="C5" s="1"/>
  <c r="C4" s="1"/>
  <c r="B7"/>
  <c r="D6"/>
  <c r="H6" s="1"/>
  <c r="B6"/>
  <c r="B5" s="1"/>
  <c r="E34" i="43"/>
  <c r="E33"/>
  <c r="E29"/>
  <c r="E23"/>
  <c r="E20" s="1"/>
  <c r="E11"/>
  <c r="E7"/>
  <c r="E6"/>
  <c r="E5" s="1"/>
  <c r="E4" s="1"/>
  <c r="E5" i="45" l="1"/>
  <c r="E4" s="1"/>
  <c r="D6"/>
  <c r="H34"/>
  <c r="G6"/>
  <c r="F7"/>
  <c r="H7"/>
  <c r="F11"/>
  <c r="H11"/>
  <c r="G20"/>
  <c r="F23"/>
  <c r="H23"/>
  <c r="F33"/>
  <c r="H33"/>
  <c r="G34"/>
  <c r="F6"/>
  <c r="F20"/>
  <c r="F34"/>
  <c r="D20" i="44"/>
  <c r="H20" s="1"/>
  <c r="G23"/>
  <c r="G11"/>
  <c r="H34"/>
  <c r="B4"/>
  <c r="F6"/>
  <c r="D5"/>
  <c r="G6"/>
  <c r="F7"/>
  <c r="F11"/>
  <c r="G20"/>
  <c r="F23"/>
  <c r="D33"/>
  <c r="G34"/>
  <c r="F20"/>
  <c r="F34"/>
  <c r="H42" i="43"/>
  <c r="G42"/>
  <c r="F42"/>
  <c r="F41"/>
  <c r="F40"/>
  <c r="F39"/>
  <c r="H38"/>
  <c r="G38"/>
  <c r="F38"/>
  <c r="H37"/>
  <c r="G37"/>
  <c r="F37"/>
  <c r="H36"/>
  <c r="G36"/>
  <c r="F36"/>
  <c r="D34"/>
  <c r="C34"/>
  <c r="C33" s="1"/>
  <c r="B34"/>
  <c r="B33" s="1"/>
  <c r="D29"/>
  <c r="C29"/>
  <c r="B29"/>
  <c r="H28"/>
  <c r="G28"/>
  <c r="F28"/>
  <c r="H27"/>
  <c r="G27"/>
  <c r="F27"/>
  <c r="H26"/>
  <c r="G26"/>
  <c r="F26"/>
  <c r="F25"/>
  <c r="H24"/>
  <c r="G24"/>
  <c r="F24"/>
  <c r="D23"/>
  <c r="H23" s="1"/>
  <c r="C23"/>
  <c r="C20" s="1"/>
  <c r="B23"/>
  <c r="H22"/>
  <c r="G22"/>
  <c r="F22"/>
  <c r="H21"/>
  <c r="G21"/>
  <c r="F21"/>
  <c r="B20"/>
  <c r="H18"/>
  <c r="G18"/>
  <c r="F18"/>
  <c r="H17"/>
  <c r="G17"/>
  <c r="F17"/>
  <c r="H15"/>
  <c r="G15"/>
  <c r="F15"/>
  <c r="H14"/>
  <c r="G14"/>
  <c r="F14"/>
  <c r="F13"/>
  <c r="H12"/>
  <c r="G12"/>
  <c r="F12"/>
  <c r="D11"/>
  <c r="H11" s="1"/>
  <c r="C11"/>
  <c r="B11"/>
  <c r="H10"/>
  <c r="G10"/>
  <c r="F10"/>
  <c r="H9"/>
  <c r="G9"/>
  <c r="F9"/>
  <c r="H8"/>
  <c r="G8"/>
  <c r="F8"/>
  <c r="D7"/>
  <c r="H7" s="1"/>
  <c r="C7"/>
  <c r="C6" s="1"/>
  <c r="B7"/>
  <c r="B6"/>
  <c r="B5" s="1"/>
  <c r="B4" s="1"/>
  <c r="E34" i="42"/>
  <c r="E33"/>
  <c r="E29"/>
  <c r="E23"/>
  <c r="E20" s="1"/>
  <c r="E11"/>
  <c r="E7"/>
  <c r="E6"/>
  <c r="E5" s="1"/>
  <c r="E4" s="1"/>
  <c r="F39"/>
  <c r="H42"/>
  <c r="G42"/>
  <c r="F42"/>
  <c r="F41"/>
  <c r="F40"/>
  <c r="H38"/>
  <c r="G38"/>
  <c r="F38"/>
  <c r="H37"/>
  <c r="G37"/>
  <c r="F37"/>
  <c r="H36"/>
  <c r="G36"/>
  <c r="F36"/>
  <c r="D34"/>
  <c r="G34" s="1"/>
  <c r="C34"/>
  <c r="B34"/>
  <c r="B33" s="1"/>
  <c r="C33"/>
  <c r="D29"/>
  <c r="C29"/>
  <c r="B29"/>
  <c r="H28"/>
  <c r="G28"/>
  <c r="F28"/>
  <c r="H27"/>
  <c r="G27"/>
  <c r="F27"/>
  <c r="H26"/>
  <c r="G26"/>
  <c r="F26"/>
  <c r="F25"/>
  <c r="H24"/>
  <c r="G24"/>
  <c r="F24"/>
  <c r="D23"/>
  <c r="H23" s="1"/>
  <c r="C23"/>
  <c r="C20" s="1"/>
  <c r="B23"/>
  <c r="H22"/>
  <c r="G22"/>
  <c r="F22"/>
  <c r="H21"/>
  <c r="G21"/>
  <c r="F21"/>
  <c r="B20"/>
  <c r="H18"/>
  <c r="G18"/>
  <c r="F18"/>
  <c r="H17"/>
  <c r="G17"/>
  <c r="F17"/>
  <c r="H15"/>
  <c r="G15"/>
  <c r="F15"/>
  <c r="H14"/>
  <c r="G14"/>
  <c r="F14"/>
  <c r="F13"/>
  <c r="H12"/>
  <c r="G12"/>
  <c r="F12"/>
  <c r="D11"/>
  <c r="H11" s="1"/>
  <c r="C11"/>
  <c r="B11"/>
  <c r="H10"/>
  <c r="G10"/>
  <c r="F10"/>
  <c r="H9"/>
  <c r="G9"/>
  <c r="F9"/>
  <c r="H8"/>
  <c r="G8"/>
  <c r="F8"/>
  <c r="D7"/>
  <c r="H7" s="1"/>
  <c r="C7"/>
  <c r="C6" s="1"/>
  <c r="C5" s="1"/>
  <c r="C4" s="1"/>
  <c r="B7"/>
  <c r="B6"/>
  <c r="B5" s="1"/>
  <c r="B4" s="1"/>
  <c r="E34" i="41"/>
  <c r="E33" s="1"/>
  <c r="E29"/>
  <c r="E23"/>
  <c r="E20" s="1"/>
  <c r="E11"/>
  <c r="F11" s="1"/>
  <c r="E7"/>
  <c r="D23"/>
  <c r="D11"/>
  <c r="D7"/>
  <c r="D6" s="1"/>
  <c r="B29"/>
  <c r="H42"/>
  <c r="G42"/>
  <c r="F42"/>
  <c r="F41"/>
  <c r="F40"/>
  <c r="H38"/>
  <c r="G38"/>
  <c r="F38"/>
  <c r="H37"/>
  <c r="G37"/>
  <c r="F37"/>
  <c r="H36"/>
  <c r="G36"/>
  <c r="F36"/>
  <c r="F34"/>
  <c r="D34"/>
  <c r="C34"/>
  <c r="C33" s="1"/>
  <c r="B34"/>
  <c r="G34" s="1"/>
  <c r="D33"/>
  <c r="D29"/>
  <c r="C29"/>
  <c r="C20" s="1"/>
  <c r="H28"/>
  <c r="G28"/>
  <c r="F28"/>
  <c r="H27"/>
  <c r="G27"/>
  <c r="F27"/>
  <c r="H26"/>
  <c r="G26"/>
  <c r="F26"/>
  <c r="F25"/>
  <c r="H24"/>
  <c r="G24"/>
  <c r="F24"/>
  <c r="F23"/>
  <c r="C23"/>
  <c r="B23"/>
  <c r="H22"/>
  <c r="G22"/>
  <c r="F22"/>
  <c r="H21"/>
  <c r="G21"/>
  <c r="F21"/>
  <c r="B20"/>
  <c r="H18"/>
  <c r="G18"/>
  <c r="F18"/>
  <c r="H17"/>
  <c r="G17"/>
  <c r="F17"/>
  <c r="H15"/>
  <c r="G15"/>
  <c r="F15"/>
  <c r="H14"/>
  <c r="G14"/>
  <c r="F14"/>
  <c r="F13"/>
  <c r="H12"/>
  <c r="G12"/>
  <c r="F12"/>
  <c r="C11"/>
  <c r="B11"/>
  <c r="H10"/>
  <c r="G10"/>
  <c r="F10"/>
  <c r="H9"/>
  <c r="G9"/>
  <c r="F9"/>
  <c r="H8"/>
  <c r="G8"/>
  <c r="F8"/>
  <c r="F7"/>
  <c r="C7"/>
  <c r="B7"/>
  <c r="B6" s="1"/>
  <c r="C6"/>
  <c r="C5" s="1"/>
  <c r="E34" i="40"/>
  <c r="E33" s="1"/>
  <c r="E29"/>
  <c r="E23"/>
  <c r="E11"/>
  <c r="E7"/>
  <c r="H42"/>
  <c r="G42"/>
  <c r="F42"/>
  <c r="F41"/>
  <c r="F40"/>
  <c r="H38"/>
  <c r="G38"/>
  <c r="F38"/>
  <c r="H37"/>
  <c r="G37"/>
  <c r="F37"/>
  <c r="H36"/>
  <c r="G36"/>
  <c r="F36"/>
  <c r="D34"/>
  <c r="C34"/>
  <c r="B34"/>
  <c r="B33" s="1"/>
  <c r="C33"/>
  <c r="D29"/>
  <c r="C29"/>
  <c r="B29"/>
  <c r="H28"/>
  <c r="G28"/>
  <c r="F28"/>
  <c r="H27"/>
  <c r="G27"/>
  <c r="F27"/>
  <c r="H26"/>
  <c r="G26"/>
  <c r="F26"/>
  <c r="F25"/>
  <c r="H24"/>
  <c r="G24"/>
  <c r="F24"/>
  <c r="D23"/>
  <c r="H23" s="1"/>
  <c r="C23"/>
  <c r="C20" s="1"/>
  <c r="B23"/>
  <c r="B20" s="1"/>
  <c r="H22"/>
  <c r="G22"/>
  <c r="F22"/>
  <c r="H21"/>
  <c r="G21"/>
  <c r="F21"/>
  <c r="H18"/>
  <c r="G18"/>
  <c r="F18"/>
  <c r="H17"/>
  <c r="G17"/>
  <c r="F17"/>
  <c r="H15"/>
  <c r="G15"/>
  <c r="F15"/>
  <c r="H14"/>
  <c r="G14"/>
  <c r="F14"/>
  <c r="F13"/>
  <c r="H12"/>
  <c r="G12"/>
  <c r="F12"/>
  <c r="D11"/>
  <c r="H11" s="1"/>
  <c r="C11"/>
  <c r="B11"/>
  <c r="H10"/>
  <c r="G10"/>
  <c r="F10"/>
  <c r="H9"/>
  <c r="G9"/>
  <c r="F9"/>
  <c r="H8"/>
  <c r="G8"/>
  <c r="F8"/>
  <c r="E6"/>
  <c r="D7"/>
  <c r="C7"/>
  <c r="C6" s="1"/>
  <c r="C5" s="1"/>
  <c r="B7"/>
  <c r="B6"/>
  <c r="C29" i="39"/>
  <c r="E34"/>
  <c r="E33" s="1"/>
  <c r="E29"/>
  <c r="E23"/>
  <c r="E11"/>
  <c r="E6" s="1"/>
  <c r="E7"/>
  <c r="H42"/>
  <c r="G42"/>
  <c r="F42"/>
  <c r="F41"/>
  <c r="F40"/>
  <c r="H38"/>
  <c r="G38"/>
  <c r="F38"/>
  <c r="H37"/>
  <c r="G37"/>
  <c r="F37"/>
  <c r="H36"/>
  <c r="G36"/>
  <c r="F36"/>
  <c r="D34"/>
  <c r="H34" s="1"/>
  <c r="C34"/>
  <c r="C33" s="1"/>
  <c r="B34"/>
  <c r="B33" s="1"/>
  <c r="D29"/>
  <c r="B29"/>
  <c r="H28"/>
  <c r="G28"/>
  <c r="F28"/>
  <c r="H27"/>
  <c r="G27"/>
  <c r="F27"/>
  <c r="H26"/>
  <c r="G26"/>
  <c r="F26"/>
  <c r="F25"/>
  <c r="H24"/>
  <c r="G24"/>
  <c r="F24"/>
  <c r="D23"/>
  <c r="C23"/>
  <c r="B23"/>
  <c r="B20" s="1"/>
  <c r="H22"/>
  <c r="G22"/>
  <c r="F22"/>
  <c r="H21"/>
  <c r="G21"/>
  <c r="F21"/>
  <c r="C20"/>
  <c r="H18"/>
  <c r="G18"/>
  <c r="F18"/>
  <c r="H17"/>
  <c r="G17"/>
  <c r="F17"/>
  <c r="H15"/>
  <c r="G15"/>
  <c r="F15"/>
  <c r="H14"/>
  <c r="G14"/>
  <c r="F14"/>
  <c r="F13"/>
  <c r="H12"/>
  <c r="G12"/>
  <c r="F12"/>
  <c r="D11"/>
  <c r="C11"/>
  <c r="B11"/>
  <c r="H10"/>
  <c r="G10"/>
  <c r="F10"/>
  <c r="H9"/>
  <c r="G9"/>
  <c r="F9"/>
  <c r="H8"/>
  <c r="G8"/>
  <c r="F8"/>
  <c r="D7"/>
  <c r="C7"/>
  <c r="B7"/>
  <c r="C6"/>
  <c r="B6"/>
  <c r="E34" i="38"/>
  <c r="E33" s="1"/>
  <c r="E29"/>
  <c r="E23"/>
  <c r="E11"/>
  <c r="E7"/>
  <c r="D23"/>
  <c r="G23" s="1"/>
  <c r="D11"/>
  <c r="D7"/>
  <c r="H7" s="1"/>
  <c r="H42"/>
  <c r="G42"/>
  <c r="F42"/>
  <c r="F41"/>
  <c r="F40"/>
  <c r="F39"/>
  <c r="H38"/>
  <c r="G38"/>
  <c r="F38"/>
  <c r="H37"/>
  <c r="G37"/>
  <c r="F37"/>
  <c r="H36"/>
  <c r="G36"/>
  <c r="F36"/>
  <c r="D34"/>
  <c r="C34"/>
  <c r="C33" s="1"/>
  <c r="B34"/>
  <c r="B33" s="1"/>
  <c r="D29"/>
  <c r="C29"/>
  <c r="B29"/>
  <c r="H28"/>
  <c r="G28"/>
  <c r="F28"/>
  <c r="H27"/>
  <c r="G27"/>
  <c r="F27"/>
  <c r="H26"/>
  <c r="G26"/>
  <c r="F26"/>
  <c r="F25"/>
  <c r="H24"/>
  <c r="G24"/>
  <c r="F24"/>
  <c r="H23"/>
  <c r="C23"/>
  <c r="B23"/>
  <c r="B20" s="1"/>
  <c r="H22"/>
  <c r="G22"/>
  <c r="F22"/>
  <c r="H21"/>
  <c r="G21"/>
  <c r="F21"/>
  <c r="H18"/>
  <c r="G18"/>
  <c r="F18"/>
  <c r="H17"/>
  <c r="G17"/>
  <c r="F17"/>
  <c r="H15"/>
  <c r="G15"/>
  <c r="F15"/>
  <c r="H14"/>
  <c r="G14"/>
  <c r="F14"/>
  <c r="H13"/>
  <c r="G13"/>
  <c r="F13"/>
  <c r="H12"/>
  <c r="G12"/>
  <c r="F12"/>
  <c r="H11"/>
  <c r="C11"/>
  <c r="B11"/>
  <c r="G11" s="1"/>
  <c r="H10"/>
  <c r="G10"/>
  <c r="F10"/>
  <c r="H9"/>
  <c r="G9"/>
  <c r="F9"/>
  <c r="H8"/>
  <c r="G8"/>
  <c r="F8"/>
  <c r="G7"/>
  <c r="C7"/>
  <c r="B7"/>
  <c r="E6"/>
  <c r="C6"/>
  <c r="E29" i="37"/>
  <c r="E23"/>
  <c r="E20" s="1"/>
  <c r="E11"/>
  <c r="E7"/>
  <c r="D23"/>
  <c r="D11"/>
  <c r="G11" s="1"/>
  <c r="H42"/>
  <c r="G42"/>
  <c r="F42"/>
  <c r="F41"/>
  <c r="F40"/>
  <c r="F39"/>
  <c r="H38"/>
  <c r="G38"/>
  <c r="F38"/>
  <c r="H37"/>
  <c r="G37"/>
  <c r="F37"/>
  <c r="H36"/>
  <c r="G36"/>
  <c r="F36"/>
  <c r="E34"/>
  <c r="D34"/>
  <c r="C34"/>
  <c r="C33" s="1"/>
  <c r="B34"/>
  <c r="B33" s="1"/>
  <c r="E33"/>
  <c r="D29"/>
  <c r="C29"/>
  <c r="B29"/>
  <c r="H28"/>
  <c r="G28"/>
  <c r="F28"/>
  <c r="H27"/>
  <c r="G27"/>
  <c r="F27"/>
  <c r="H26"/>
  <c r="G26"/>
  <c r="F26"/>
  <c r="F25"/>
  <c r="H24"/>
  <c r="G24"/>
  <c r="F24"/>
  <c r="C23"/>
  <c r="H23" s="1"/>
  <c r="B23"/>
  <c r="G23" s="1"/>
  <c r="H22"/>
  <c r="G22"/>
  <c r="F22"/>
  <c r="H21"/>
  <c r="G21"/>
  <c r="F21"/>
  <c r="D20"/>
  <c r="B20"/>
  <c r="B5" s="1"/>
  <c r="H18"/>
  <c r="G18"/>
  <c r="F18"/>
  <c r="H17"/>
  <c r="G17"/>
  <c r="F17"/>
  <c r="H15"/>
  <c r="G15"/>
  <c r="F15"/>
  <c r="H14"/>
  <c r="G14"/>
  <c r="F14"/>
  <c r="H13"/>
  <c r="G13"/>
  <c r="F13"/>
  <c r="H12"/>
  <c r="G12"/>
  <c r="F12"/>
  <c r="C11"/>
  <c r="B11"/>
  <c r="H10"/>
  <c r="G10"/>
  <c r="F10"/>
  <c r="H9"/>
  <c r="G9"/>
  <c r="F9"/>
  <c r="H8"/>
  <c r="G8"/>
  <c r="F8"/>
  <c r="D7"/>
  <c r="C7"/>
  <c r="B7"/>
  <c r="E6"/>
  <c r="C6"/>
  <c r="B6"/>
  <c r="E29" i="36"/>
  <c r="E23"/>
  <c r="E11"/>
  <c r="E7"/>
  <c r="C29"/>
  <c r="C23"/>
  <c r="C11"/>
  <c r="C6" s="1"/>
  <c r="C7"/>
  <c r="H42"/>
  <c r="G42"/>
  <c r="F42"/>
  <c r="F41"/>
  <c r="F40"/>
  <c r="F39"/>
  <c r="H38"/>
  <c r="G38"/>
  <c r="F38"/>
  <c r="H37"/>
  <c r="G37"/>
  <c r="F37"/>
  <c r="H36"/>
  <c r="G36"/>
  <c r="F36"/>
  <c r="E34"/>
  <c r="E33" s="1"/>
  <c r="D34"/>
  <c r="D33" s="1"/>
  <c r="G33" s="1"/>
  <c r="C34"/>
  <c r="C33" s="1"/>
  <c r="B34"/>
  <c r="B33"/>
  <c r="D29"/>
  <c r="B29"/>
  <c r="H28"/>
  <c r="G28"/>
  <c r="F28"/>
  <c r="H27"/>
  <c r="G27"/>
  <c r="F27"/>
  <c r="H26"/>
  <c r="G26"/>
  <c r="F26"/>
  <c r="F25"/>
  <c r="H24"/>
  <c r="G24"/>
  <c r="F24"/>
  <c r="D23"/>
  <c r="B23"/>
  <c r="H22"/>
  <c r="G22"/>
  <c r="F22"/>
  <c r="H21"/>
  <c r="G21"/>
  <c r="F21"/>
  <c r="H18"/>
  <c r="G18"/>
  <c r="F18"/>
  <c r="H17"/>
  <c r="G17"/>
  <c r="F17"/>
  <c r="H15"/>
  <c r="G15"/>
  <c r="F15"/>
  <c r="H14"/>
  <c r="G14"/>
  <c r="F14"/>
  <c r="H13"/>
  <c r="G13"/>
  <c r="F13"/>
  <c r="H12"/>
  <c r="G12"/>
  <c r="F12"/>
  <c r="D11"/>
  <c r="D6" s="1"/>
  <c r="B11"/>
  <c r="H10"/>
  <c r="G10"/>
  <c r="F10"/>
  <c r="H9"/>
  <c r="G9"/>
  <c r="F9"/>
  <c r="H8"/>
  <c r="G8"/>
  <c r="F8"/>
  <c r="D7"/>
  <c r="B7"/>
  <c r="E29" i="35"/>
  <c r="E23"/>
  <c r="E11"/>
  <c r="E7"/>
  <c r="H42"/>
  <c r="G42"/>
  <c r="F42"/>
  <c r="F41"/>
  <c r="F40"/>
  <c r="F39"/>
  <c r="H38"/>
  <c r="G38"/>
  <c r="F38"/>
  <c r="H37"/>
  <c r="G37"/>
  <c r="F37"/>
  <c r="H36"/>
  <c r="G36"/>
  <c r="F36"/>
  <c r="E34"/>
  <c r="D34"/>
  <c r="C34"/>
  <c r="C33" s="1"/>
  <c r="B34"/>
  <c r="B33" s="1"/>
  <c r="E33"/>
  <c r="D29"/>
  <c r="C29"/>
  <c r="B29"/>
  <c r="H28"/>
  <c r="G28"/>
  <c r="F28"/>
  <c r="H27"/>
  <c r="G27"/>
  <c r="F27"/>
  <c r="H26"/>
  <c r="G26"/>
  <c r="F26"/>
  <c r="F25"/>
  <c r="H24"/>
  <c r="G24"/>
  <c r="F24"/>
  <c r="D23"/>
  <c r="H23" s="1"/>
  <c r="C23"/>
  <c r="C20" s="1"/>
  <c r="B23"/>
  <c r="B20" s="1"/>
  <c r="H22"/>
  <c r="G22"/>
  <c r="F22"/>
  <c r="H21"/>
  <c r="G21"/>
  <c r="F21"/>
  <c r="H18"/>
  <c r="G18"/>
  <c r="F18"/>
  <c r="H17"/>
  <c r="G17"/>
  <c r="F17"/>
  <c r="H15"/>
  <c r="G15"/>
  <c r="F15"/>
  <c r="H14"/>
  <c r="G14"/>
  <c r="F14"/>
  <c r="H13"/>
  <c r="G13"/>
  <c r="F13"/>
  <c r="H12"/>
  <c r="G12"/>
  <c r="F12"/>
  <c r="D11"/>
  <c r="H11" s="1"/>
  <c r="C11"/>
  <c r="B11"/>
  <c r="G11" s="1"/>
  <c r="H10"/>
  <c r="G10"/>
  <c r="F10"/>
  <c r="H9"/>
  <c r="G9"/>
  <c r="F9"/>
  <c r="H8"/>
  <c r="G8"/>
  <c r="F8"/>
  <c r="E6"/>
  <c r="D7"/>
  <c r="C7"/>
  <c r="C6" s="1"/>
  <c r="C5" s="1"/>
  <c r="B7"/>
  <c r="B6"/>
  <c r="E29" i="34"/>
  <c r="E23"/>
  <c r="E20" s="1"/>
  <c r="E11"/>
  <c r="E7"/>
  <c r="E6" s="1"/>
  <c r="H42"/>
  <c r="G42"/>
  <c r="F42"/>
  <c r="F41"/>
  <c r="F40"/>
  <c r="F39"/>
  <c r="H38"/>
  <c r="G38"/>
  <c r="F38"/>
  <c r="H37"/>
  <c r="G37"/>
  <c r="F37"/>
  <c r="H36"/>
  <c r="G36"/>
  <c r="F36"/>
  <c r="E34"/>
  <c r="D34"/>
  <c r="H34" s="1"/>
  <c r="C34"/>
  <c r="B34"/>
  <c r="B33" s="1"/>
  <c r="E33"/>
  <c r="C33"/>
  <c r="D29"/>
  <c r="C29"/>
  <c r="B29"/>
  <c r="H28"/>
  <c r="G28"/>
  <c r="F28"/>
  <c r="H27"/>
  <c r="G27"/>
  <c r="F27"/>
  <c r="H26"/>
  <c r="G26"/>
  <c r="F26"/>
  <c r="F25"/>
  <c r="H24"/>
  <c r="G24"/>
  <c r="F24"/>
  <c r="D23"/>
  <c r="C23"/>
  <c r="C20" s="1"/>
  <c r="B23"/>
  <c r="H22"/>
  <c r="G22"/>
  <c r="F22"/>
  <c r="H21"/>
  <c r="G21"/>
  <c r="F21"/>
  <c r="B20"/>
  <c r="H18"/>
  <c r="G18"/>
  <c r="F18"/>
  <c r="H17"/>
  <c r="G17"/>
  <c r="F17"/>
  <c r="H15"/>
  <c r="G15"/>
  <c r="F15"/>
  <c r="H14"/>
  <c r="G14"/>
  <c r="F14"/>
  <c r="H13"/>
  <c r="G13"/>
  <c r="F13"/>
  <c r="H12"/>
  <c r="G12"/>
  <c r="F12"/>
  <c r="D11"/>
  <c r="C11"/>
  <c r="B11"/>
  <c r="H10"/>
  <c r="G10"/>
  <c r="F10"/>
  <c r="H9"/>
  <c r="G9"/>
  <c r="F9"/>
  <c r="H8"/>
  <c r="G8"/>
  <c r="F8"/>
  <c r="D7"/>
  <c r="C7"/>
  <c r="C6" s="1"/>
  <c r="C5" s="1"/>
  <c r="C4" s="1"/>
  <c r="B7"/>
  <c r="B6"/>
  <c r="B5" s="1"/>
  <c r="B4" s="1"/>
  <c r="E29" i="33"/>
  <c r="E23"/>
  <c r="E20" s="1"/>
  <c r="E11"/>
  <c r="E7"/>
  <c r="E6" s="1"/>
  <c r="H42"/>
  <c r="G42"/>
  <c r="F42"/>
  <c r="F41"/>
  <c r="F40"/>
  <c r="F39"/>
  <c r="H38"/>
  <c r="G38"/>
  <c r="F38"/>
  <c r="H37"/>
  <c r="G37"/>
  <c r="F37"/>
  <c r="H36"/>
  <c r="G36"/>
  <c r="F36"/>
  <c r="E34"/>
  <c r="D34"/>
  <c r="C34"/>
  <c r="C33" s="1"/>
  <c r="B34"/>
  <c r="B33" s="1"/>
  <c r="E33"/>
  <c r="D29"/>
  <c r="C29"/>
  <c r="B29"/>
  <c r="H28"/>
  <c r="G28"/>
  <c r="F28"/>
  <c r="H27"/>
  <c r="G27"/>
  <c r="F27"/>
  <c r="H26"/>
  <c r="G26"/>
  <c r="F26"/>
  <c r="F25"/>
  <c r="H24"/>
  <c r="G24"/>
  <c r="F24"/>
  <c r="D23"/>
  <c r="C23"/>
  <c r="C20" s="1"/>
  <c r="B23"/>
  <c r="H22"/>
  <c r="G22"/>
  <c r="F22"/>
  <c r="H21"/>
  <c r="G21"/>
  <c r="F21"/>
  <c r="B20"/>
  <c r="H18"/>
  <c r="G18"/>
  <c r="F18"/>
  <c r="H17"/>
  <c r="G17"/>
  <c r="F17"/>
  <c r="H15"/>
  <c r="G15"/>
  <c r="F15"/>
  <c r="H14"/>
  <c r="G14"/>
  <c r="F14"/>
  <c r="H13"/>
  <c r="G13"/>
  <c r="F13"/>
  <c r="H12"/>
  <c r="G12"/>
  <c r="F12"/>
  <c r="D11"/>
  <c r="C11"/>
  <c r="B11"/>
  <c r="H10"/>
  <c r="G10"/>
  <c r="F10"/>
  <c r="H9"/>
  <c r="G9"/>
  <c r="F9"/>
  <c r="H8"/>
  <c r="G8"/>
  <c r="F8"/>
  <c r="D7"/>
  <c r="H7" s="1"/>
  <c r="C7"/>
  <c r="B7"/>
  <c r="B6"/>
  <c r="B5" s="1"/>
  <c r="B4" s="1"/>
  <c r="E29" i="32"/>
  <c r="E23"/>
  <c r="E20" s="1"/>
  <c r="E11"/>
  <c r="E7"/>
  <c r="D7"/>
  <c r="D11"/>
  <c r="D23"/>
  <c r="H42"/>
  <c r="G42"/>
  <c r="F42"/>
  <c r="F41"/>
  <c r="F40"/>
  <c r="F39"/>
  <c r="H38"/>
  <c r="G38"/>
  <c r="F38"/>
  <c r="H37"/>
  <c r="G37"/>
  <c r="F37"/>
  <c r="H36"/>
  <c r="G36"/>
  <c r="F36"/>
  <c r="E34"/>
  <c r="D34"/>
  <c r="H34" s="1"/>
  <c r="C34"/>
  <c r="B34"/>
  <c r="B33" s="1"/>
  <c r="E33"/>
  <c r="C33"/>
  <c r="D29"/>
  <c r="C29"/>
  <c r="C20" s="1"/>
  <c r="B29"/>
  <c r="H28"/>
  <c r="G28"/>
  <c r="F28"/>
  <c r="H27"/>
  <c r="G27"/>
  <c r="F27"/>
  <c r="H26"/>
  <c r="G26"/>
  <c r="F26"/>
  <c r="F25"/>
  <c r="H24"/>
  <c r="G24"/>
  <c r="F24"/>
  <c r="H23"/>
  <c r="C23"/>
  <c r="B23"/>
  <c r="G23" s="1"/>
  <c r="H22"/>
  <c r="G22"/>
  <c r="F22"/>
  <c r="H21"/>
  <c r="G21"/>
  <c r="F21"/>
  <c r="B20"/>
  <c r="H18"/>
  <c r="G18"/>
  <c r="F18"/>
  <c r="H17"/>
  <c r="G17"/>
  <c r="F17"/>
  <c r="H15"/>
  <c r="G15"/>
  <c r="F15"/>
  <c r="H14"/>
  <c r="G14"/>
  <c r="F14"/>
  <c r="H13"/>
  <c r="G13"/>
  <c r="F13"/>
  <c r="H12"/>
  <c r="G12"/>
  <c r="F12"/>
  <c r="C11"/>
  <c r="B11"/>
  <c r="H10"/>
  <c r="G10"/>
  <c r="F10"/>
  <c r="H9"/>
  <c r="G9"/>
  <c r="F9"/>
  <c r="H8"/>
  <c r="G8"/>
  <c r="F8"/>
  <c r="C7"/>
  <c r="B7"/>
  <c r="G7" s="1"/>
  <c r="C6"/>
  <c r="B6"/>
  <c r="B5" s="1"/>
  <c r="E34" i="31"/>
  <c r="E33" s="1"/>
  <c r="E29"/>
  <c r="E23"/>
  <c r="E20" s="1"/>
  <c r="E11"/>
  <c r="E7"/>
  <c r="H42"/>
  <c r="G42"/>
  <c r="F42"/>
  <c r="F41"/>
  <c r="F40"/>
  <c r="F39"/>
  <c r="H38"/>
  <c r="G38"/>
  <c r="F38"/>
  <c r="H37"/>
  <c r="G37"/>
  <c r="F37"/>
  <c r="H36"/>
  <c r="G36"/>
  <c r="F36"/>
  <c r="D34"/>
  <c r="C34"/>
  <c r="B34"/>
  <c r="B33" s="1"/>
  <c r="C33"/>
  <c r="D29"/>
  <c r="C29"/>
  <c r="B29"/>
  <c r="H28"/>
  <c r="G28"/>
  <c r="F28"/>
  <c r="H27"/>
  <c r="G27"/>
  <c r="F27"/>
  <c r="H26"/>
  <c r="G26"/>
  <c r="F26"/>
  <c r="F25"/>
  <c r="H24"/>
  <c r="G24"/>
  <c r="F24"/>
  <c r="D23"/>
  <c r="H23" s="1"/>
  <c r="C23"/>
  <c r="C20" s="1"/>
  <c r="B23"/>
  <c r="B20" s="1"/>
  <c r="H22"/>
  <c r="G22"/>
  <c r="F22"/>
  <c r="H21"/>
  <c r="G21"/>
  <c r="F21"/>
  <c r="H18"/>
  <c r="G18"/>
  <c r="F18"/>
  <c r="H17"/>
  <c r="G17"/>
  <c r="F17"/>
  <c r="H15"/>
  <c r="G15"/>
  <c r="F15"/>
  <c r="H14"/>
  <c r="G14"/>
  <c r="F14"/>
  <c r="H13"/>
  <c r="G13"/>
  <c r="F13"/>
  <c r="H12"/>
  <c r="G12"/>
  <c r="F12"/>
  <c r="D11"/>
  <c r="C11"/>
  <c r="B11"/>
  <c r="H10"/>
  <c r="G10"/>
  <c r="F10"/>
  <c r="H9"/>
  <c r="G9"/>
  <c r="F9"/>
  <c r="H8"/>
  <c r="G8"/>
  <c r="F8"/>
  <c r="D7"/>
  <c r="C7"/>
  <c r="C6" s="1"/>
  <c r="C5" s="1"/>
  <c r="B7"/>
  <c r="B6" s="1"/>
  <c r="E34" i="30"/>
  <c r="E33" s="1"/>
  <c r="E29"/>
  <c r="E23"/>
  <c r="E11"/>
  <c r="E7"/>
  <c r="E6" s="1"/>
  <c r="H42"/>
  <c r="G42"/>
  <c r="F42"/>
  <c r="F41"/>
  <c r="F40"/>
  <c r="F39"/>
  <c r="H38"/>
  <c r="G38"/>
  <c r="F38"/>
  <c r="H37"/>
  <c r="G37"/>
  <c r="F37"/>
  <c r="H36"/>
  <c r="G36"/>
  <c r="F36"/>
  <c r="D34"/>
  <c r="C34"/>
  <c r="C33" s="1"/>
  <c r="B34"/>
  <c r="B33" s="1"/>
  <c r="D29"/>
  <c r="C29"/>
  <c r="B29"/>
  <c r="H28"/>
  <c r="G28"/>
  <c r="F28"/>
  <c r="H27"/>
  <c r="G27"/>
  <c r="F27"/>
  <c r="H26"/>
  <c r="G26"/>
  <c r="F26"/>
  <c r="F25"/>
  <c r="H24"/>
  <c r="G24"/>
  <c r="F24"/>
  <c r="D23"/>
  <c r="C23"/>
  <c r="B23"/>
  <c r="B20" s="1"/>
  <c r="H22"/>
  <c r="G22"/>
  <c r="F22"/>
  <c r="H21"/>
  <c r="G21"/>
  <c r="F21"/>
  <c r="C20"/>
  <c r="H18"/>
  <c r="G18"/>
  <c r="F18"/>
  <c r="H17"/>
  <c r="G17"/>
  <c r="F17"/>
  <c r="H15"/>
  <c r="G15"/>
  <c r="F15"/>
  <c r="H14"/>
  <c r="G14"/>
  <c r="F14"/>
  <c r="H13"/>
  <c r="G13"/>
  <c r="F13"/>
  <c r="H12"/>
  <c r="G12"/>
  <c r="F12"/>
  <c r="D11"/>
  <c r="C11"/>
  <c r="B11"/>
  <c r="H10"/>
  <c r="G10"/>
  <c r="F10"/>
  <c r="H9"/>
  <c r="G9"/>
  <c r="F9"/>
  <c r="H8"/>
  <c r="G8"/>
  <c r="F8"/>
  <c r="D7"/>
  <c r="C7"/>
  <c r="C6" s="1"/>
  <c r="C5" s="1"/>
  <c r="B7"/>
  <c r="B6" s="1"/>
  <c r="E23" i="29"/>
  <c r="E11"/>
  <c r="E7"/>
  <c r="D29"/>
  <c r="E29"/>
  <c r="C29"/>
  <c r="H10"/>
  <c r="H42"/>
  <c r="G42"/>
  <c r="F42"/>
  <c r="F41"/>
  <c r="F40"/>
  <c r="F39"/>
  <c r="H38"/>
  <c r="G38"/>
  <c r="F38"/>
  <c r="H37"/>
  <c r="G37"/>
  <c r="F37"/>
  <c r="H36"/>
  <c r="G36"/>
  <c r="F36"/>
  <c r="E34"/>
  <c r="D34"/>
  <c r="C34"/>
  <c r="C33" s="1"/>
  <c r="B34"/>
  <c r="B33" s="1"/>
  <c r="E33"/>
  <c r="B29"/>
  <c r="H28"/>
  <c r="G28"/>
  <c r="F28"/>
  <c r="H27"/>
  <c r="G27"/>
  <c r="F27"/>
  <c r="H26"/>
  <c r="G26"/>
  <c r="F26"/>
  <c r="F25"/>
  <c r="H24"/>
  <c r="G24"/>
  <c r="F24"/>
  <c r="D23"/>
  <c r="C23"/>
  <c r="B23"/>
  <c r="H22"/>
  <c r="G22"/>
  <c r="F22"/>
  <c r="H21"/>
  <c r="G21"/>
  <c r="F21"/>
  <c r="B20"/>
  <c r="H18"/>
  <c r="G18"/>
  <c r="F18"/>
  <c r="H17"/>
  <c r="G17"/>
  <c r="F17"/>
  <c r="H15"/>
  <c r="G15"/>
  <c r="F15"/>
  <c r="H14"/>
  <c r="G14"/>
  <c r="F14"/>
  <c r="H13"/>
  <c r="G13"/>
  <c r="F13"/>
  <c r="H12"/>
  <c r="G12"/>
  <c r="F12"/>
  <c r="D11"/>
  <c r="C11"/>
  <c r="B11"/>
  <c r="G10"/>
  <c r="F10"/>
  <c r="H9"/>
  <c r="G9"/>
  <c r="F9"/>
  <c r="H8"/>
  <c r="G8"/>
  <c r="F8"/>
  <c r="D7"/>
  <c r="H7" s="1"/>
  <c r="C7"/>
  <c r="B7"/>
  <c r="B6" s="1"/>
  <c r="B5" s="1"/>
  <c r="B4" s="1"/>
  <c r="E23" i="28"/>
  <c r="E11"/>
  <c r="E7"/>
  <c r="H42"/>
  <c r="G42"/>
  <c r="F42"/>
  <c r="F41"/>
  <c r="F40"/>
  <c r="F39"/>
  <c r="H38"/>
  <c r="G38"/>
  <c r="F38"/>
  <c r="H37"/>
  <c r="G37"/>
  <c r="F37"/>
  <c r="H36"/>
  <c r="G36"/>
  <c r="F36"/>
  <c r="E34"/>
  <c r="D34"/>
  <c r="C34"/>
  <c r="C33" s="1"/>
  <c r="B34"/>
  <c r="B33" s="1"/>
  <c r="E33"/>
  <c r="E29"/>
  <c r="D29"/>
  <c r="C29"/>
  <c r="B29"/>
  <c r="H28"/>
  <c r="G28"/>
  <c r="F28"/>
  <c r="H27"/>
  <c r="G27"/>
  <c r="F27"/>
  <c r="H26"/>
  <c r="G26"/>
  <c r="F26"/>
  <c r="F25"/>
  <c r="H24"/>
  <c r="G24"/>
  <c r="F24"/>
  <c r="D23"/>
  <c r="C23"/>
  <c r="C20" s="1"/>
  <c r="B23"/>
  <c r="B20" s="1"/>
  <c r="H22"/>
  <c r="G22"/>
  <c r="F22"/>
  <c r="H21"/>
  <c r="G21"/>
  <c r="F21"/>
  <c r="H18"/>
  <c r="G18"/>
  <c r="F18"/>
  <c r="H17"/>
  <c r="G17"/>
  <c r="F17"/>
  <c r="H15"/>
  <c r="G15"/>
  <c r="F15"/>
  <c r="H14"/>
  <c r="G14"/>
  <c r="F14"/>
  <c r="H13"/>
  <c r="G13"/>
  <c r="F13"/>
  <c r="H12"/>
  <c r="G12"/>
  <c r="F12"/>
  <c r="D11"/>
  <c r="H11" s="1"/>
  <c r="C11"/>
  <c r="B11"/>
  <c r="B6" s="1"/>
  <c r="H10"/>
  <c r="G10"/>
  <c r="F10"/>
  <c r="H9"/>
  <c r="G9"/>
  <c r="F9"/>
  <c r="H8"/>
  <c r="G8"/>
  <c r="F8"/>
  <c r="E6"/>
  <c r="D7"/>
  <c r="C7"/>
  <c r="C6" s="1"/>
  <c r="C5" s="1"/>
  <c r="B7"/>
  <c r="D6"/>
  <c r="H6" s="1"/>
  <c r="E23" i="27"/>
  <c r="E11"/>
  <c r="E7"/>
  <c r="H42"/>
  <c r="G42"/>
  <c r="F42"/>
  <c r="F41"/>
  <c r="F40"/>
  <c r="F39"/>
  <c r="H38"/>
  <c r="G38"/>
  <c r="F38"/>
  <c r="H37"/>
  <c r="G37"/>
  <c r="F37"/>
  <c r="H36"/>
  <c r="G36"/>
  <c r="F36"/>
  <c r="E34"/>
  <c r="D34"/>
  <c r="C34"/>
  <c r="C33" s="1"/>
  <c r="B34"/>
  <c r="B33" s="1"/>
  <c r="E33"/>
  <c r="E29"/>
  <c r="D29"/>
  <c r="C29"/>
  <c r="B29"/>
  <c r="H28"/>
  <c r="G28"/>
  <c r="F28"/>
  <c r="H27"/>
  <c r="G27"/>
  <c r="F27"/>
  <c r="H26"/>
  <c r="G26"/>
  <c r="F26"/>
  <c r="F25"/>
  <c r="H24"/>
  <c r="G24"/>
  <c r="F24"/>
  <c r="D23"/>
  <c r="C23"/>
  <c r="C20" s="1"/>
  <c r="B23"/>
  <c r="B20" s="1"/>
  <c r="H22"/>
  <c r="G22"/>
  <c r="F22"/>
  <c r="H21"/>
  <c r="G21"/>
  <c r="F21"/>
  <c r="H18"/>
  <c r="G18"/>
  <c r="F18"/>
  <c r="H17"/>
  <c r="G17"/>
  <c r="F17"/>
  <c r="H15"/>
  <c r="G15"/>
  <c r="F15"/>
  <c r="H14"/>
  <c r="G14"/>
  <c r="F14"/>
  <c r="H13"/>
  <c r="G13"/>
  <c r="F13"/>
  <c r="H12"/>
  <c r="G12"/>
  <c r="F12"/>
  <c r="D11"/>
  <c r="H11" s="1"/>
  <c r="C11"/>
  <c r="B11"/>
  <c r="H10"/>
  <c r="G10"/>
  <c r="F10"/>
  <c r="H9"/>
  <c r="G9"/>
  <c r="F9"/>
  <c r="H8"/>
  <c r="G8"/>
  <c r="F8"/>
  <c r="E6"/>
  <c r="D7"/>
  <c r="C7"/>
  <c r="C6" s="1"/>
  <c r="B7"/>
  <c r="B6"/>
  <c r="E23" i="26"/>
  <c r="E11"/>
  <c r="E7"/>
  <c r="H42"/>
  <c r="G42"/>
  <c r="F42"/>
  <c r="F41"/>
  <c r="F40"/>
  <c r="F39"/>
  <c r="H38"/>
  <c r="G38"/>
  <c r="F38"/>
  <c r="H37"/>
  <c r="G37"/>
  <c r="F37"/>
  <c r="H36"/>
  <c r="G36"/>
  <c r="F36"/>
  <c r="E34"/>
  <c r="E33" s="1"/>
  <c r="D34"/>
  <c r="C34"/>
  <c r="C33" s="1"/>
  <c r="B34"/>
  <c r="B33" s="1"/>
  <c r="E29"/>
  <c r="E20" s="1"/>
  <c r="D29"/>
  <c r="C29"/>
  <c r="B29"/>
  <c r="H28"/>
  <c r="G28"/>
  <c r="F28"/>
  <c r="H27"/>
  <c r="G27"/>
  <c r="F27"/>
  <c r="H26"/>
  <c r="G26"/>
  <c r="F26"/>
  <c r="F25"/>
  <c r="H24"/>
  <c r="G24"/>
  <c r="F24"/>
  <c r="D23"/>
  <c r="C23"/>
  <c r="C20" s="1"/>
  <c r="B23"/>
  <c r="B20" s="1"/>
  <c r="H22"/>
  <c r="G22"/>
  <c r="F22"/>
  <c r="H21"/>
  <c r="G21"/>
  <c r="F21"/>
  <c r="H18"/>
  <c r="G18"/>
  <c r="F18"/>
  <c r="H17"/>
  <c r="G17"/>
  <c r="F17"/>
  <c r="H15"/>
  <c r="G15"/>
  <c r="F15"/>
  <c r="H14"/>
  <c r="G14"/>
  <c r="F14"/>
  <c r="H13"/>
  <c r="G13"/>
  <c r="F13"/>
  <c r="H12"/>
  <c r="G12"/>
  <c r="F12"/>
  <c r="D11"/>
  <c r="C11"/>
  <c r="B11"/>
  <c r="H10"/>
  <c r="G10"/>
  <c r="F10"/>
  <c r="H9"/>
  <c r="G9"/>
  <c r="F9"/>
  <c r="H8"/>
  <c r="G8"/>
  <c r="F8"/>
  <c r="E6"/>
  <c r="D7"/>
  <c r="C7"/>
  <c r="B7"/>
  <c r="E34" i="25"/>
  <c r="E33" s="1"/>
  <c r="E23"/>
  <c r="E11"/>
  <c r="E7"/>
  <c r="C29"/>
  <c r="C23"/>
  <c r="C11"/>
  <c r="C7"/>
  <c r="H6" i="45" l="1"/>
  <c r="D5"/>
  <c r="G33" i="44"/>
  <c r="H33"/>
  <c r="F33"/>
  <c r="G5"/>
  <c r="D4"/>
  <c r="H5"/>
  <c r="F5"/>
  <c r="H34" i="43"/>
  <c r="D20"/>
  <c r="H20" s="1"/>
  <c r="G23"/>
  <c r="G11"/>
  <c r="D6"/>
  <c r="H6" s="1"/>
  <c r="G7"/>
  <c r="C5"/>
  <c r="C4" s="1"/>
  <c r="D5"/>
  <c r="F7"/>
  <c r="F11"/>
  <c r="G20"/>
  <c r="F23"/>
  <c r="D33"/>
  <c r="G34"/>
  <c r="F20"/>
  <c r="F34"/>
  <c r="D20" i="42"/>
  <c r="G20" s="1"/>
  <c r="G23"/>
  <c r="G11"/>
  <c r="D6"/>
  <c r="G6" s="1"/>
  <c r="G7"/>
  <c r="F6"/>
  <c r="F20"/>
  <c r="F34"/>
  <c r="H34"/>
  <c r="F7"/>
  <c r="F11"/>
  <c r="F23"/>
  <c r="D33"/>
  <c r="G34" i="30"/>
  <c r="B4" i="32"/>
  <c r="G11"/>
  <c r="B5" i="35"/>
  <c r="B4" s="1"/>
  <c r="E5" i="37"/>
  <c r="C5" i="39"/>
  <c r="B5" i="40"/>
  <c r="G34"/>
  <c r="B6" i="26"/>
  <c r="B5" s="1"/>
  <c r="B4" s="1"/>
  <c r="H7"/>
  <c r="H23" i="27"/>
  <c r="H23" i="28"/>
  <c r="H23" i="29"/>
  <c r="B5" i="31"/>
  <c r="B4" s="1"/>
  <c r="H7"/>
  <c r="H11"/>
  <c r="C5" i="32"/>
  <c r="E6"/>
  <c r="D6" i="33"/>
  <c r="H6" s="1"/>
  <c r="C6"/>
  <c r="G11"/>
  <c r="H23"/>
  <c r="H7" i="34"/>
  <c r="H11"/>
  <c r="H23"/>
  <c r="H7" i="35"/>
  <c r="E20"/>
  <c r="B6" i="36"/>
  <c r="B20"/>
  <c r="C20"/>
  <c r="C5" s="1"/>
  <c r="E6"/>
  <c r="F6" s="1"/>
  <c r="E20"/>
  <c r="D6" i="37"/>
  <c r="H6" s="1"/>
  <c r="G7"/>
  <c r="C20"/>
  <c r="C5" s="1"/>
  <c r="C4" s="1"/>
  <c r="B4"/>
  <c r="B6" i="38"/>
  <c r="B5" s="1"/>
  <c r="B4" s="1"/>
  <c r="D6"/>
  <c r="H6" s="1"/>
  <c r="C20"/>
  <c r="C5" s="1"/>
  <c r="D20"/>
  <c r="E20"/>
  <c r="E5" s="1"/>
  <c r="E4" s="1"/>
  <c r="G7" i="39"/>
  <c r="G11"/>
  <c r="B5"/>
  <c r="B4" s="1"/>
  <c r="G23"/>
  <c r="E20"/>
  <c r="E5" s="1"/>
  <c r="E4" s="1"/>
  <c r="H7" i="40"/>
  <c r="E20"/>
  <c r="E6" i="41"/>
  <c r="E5" s="1"/>
  <c r="C4"/>
  <c r="H34"/>
  <c r="B5"/>
  <c r="H6"/>
  <c r="F33"/>
  <c r="G6"/>
  <c r="H7"/>
  <c r="H11"/>
  <c r="H23"/>
  <c r="H33"/>
  <c r="G7"/>
  <c r="G11"/>
  <c r="D20"/>
  <c r="D5" s="1"/>
  <c r="G23"/>
  <c r="B33"/>
  <c r="D20" i="40"/>
  <c r="G20" s="1"/>
  <c r="G23"/>
  <c r="G11"/>
  <c r="D6"/>
  <c r="G6" s="1"/>
  <c r="G7"/>
  <c r="C4"/>
  <c r="E5"/>
  <c r="E4" s="1"/>
  <c r="B4"/>
  <c r="F20"/>
  <c r="H20"/>
  <c r="F34"/>
  <c r="H34"/>
  <c r="F7"/>
  <c r="F11"/>
  <c r="F23"/>
  <c r="D33"/>
  <c r="D33" i="39"/>
  <c r="G33" s="1"/>
  <c r="G34"/>
  <c r="D6"/>
  <c r="H6" s="1"/>
  <c r="C4"/>
  <c r="G6"/>
  <c r="F7"/>
  <c r="H7"/>
  <c r="F11"/>
  <c r="H11"/>
  <c r="F23"/>
  <c r="H23"/>
  <c r="F33"/>
  <c r="H33"/>
  <c r="D20"/>
  <c r="F34"/>
  <c r="D5" i="38"/>
  <c r="G5" s="1"/>
  <c r="H34"/>
  <c r="C4"/>
  <c r="F7"/>
  <c r="F11"/>
  <c r="G20"/>
  <c r="F23"/>
  <c r="D33"/>
  <c r="G34"/>
  <c r="F6"/>
  <c r="F34"/>
  <c r="H34" i="37"/>
  <c r="E4"/>
  <c r="G6"/>
  <c r="F7"/>
  <c r="H7"/>
  <c r="F11"/>
  <c r="H11"/>
  <c r="G20"/>
  <c r="F23"/>
  <c r="D33"/>
  <c r="G34"/>
  <c r="F20"/>
  <c r="F34"/>
  <c r="E5" i="36"/>
  <c r="E4" s="1"/>
  <c r="H34"/>
  <c r="H6"/>
  <c r="C4"/>
  <c r="G23"/>
  <c r="G11"/>
  <c r="G7"/>
  <c r="B5"/>
  <c r="B4" s="1"/>
  <c r="G6"/>
  <c r="F7"/>
  <c r="H7"/>
  <c r="F11"/>
  <c r="H11"/>
  <c r="F23"/>
  <c r="H23"/>
  <c r="F33"/>
  <c r="H33"/>
  <c r="G34"/>
  <c r="D20"/>
  <c r="F34"/>
  <c r="D20" i="35"/>
  <c r="H20" s="1"/>
  <c r="G23"/>
  <c r="D6"/>
  <c r="H6" s="1"/>
  <c r="G7"/>
  <c r="C4"/>
  <c r="H34"/>
  <c r="E5"/>
  <c r="E4" s="1"/>
  <c r="G6"/>
  <c r="F7"/>
  <c r="F11"/>
  <c r="F23"/>
  <c r="D33"/>
  <c r="G34"/>
  <c r="F20"/>
  <c r="F34"/>
  <c r="E5" i="34"/>
  <c r="D20"/>
  <c r="H20" s="1"/>
  <c r="G23"/>
  <c r="G11"/>
  <c r="D6"/>
  <c r="H6" s="1"/>
  <c r="G7"/>
  <c r="E4"/>
  <c r="F7"/>
  <c r="F11"/>
  <c r="G20"/>
  <c r="F23"/>
  <c r="D33"/>
  <c r="G34"/>
  <c r="F20"/>
  <c r="F34"/>
  <c r="D20" i="33"/>
  <c r="H20" s="1"/>
  <c r="G23"/>
  <c r="G7"/>
  <c r="H34"/>
  <c r="H11"/>
  <c r="C5"/>
  <c r="C4" s="1"/>
  <c r="E5"/>
  <c r="E4" s="1"/>
  <c r="D5"/>
  <c r="F7"/>
  <c r="F11"/>
  <c r="G20"/>
  <c r="F23"/>
  <c r="D33"/>
  <c r="G34"/>
  <c r="F6"/>
  <c r="F20"/>
  <c r="F34"/>
  <c r="E5" i="32"/>
  <c r="E4" s="1"/>
  <c r="D20"/>
  <c r="D5" s="1"/>
  <c r="G5" s="1"/>
  <c r="D6"/>
  <c r="G6" s="1"/>
  <c r="C4"/>
  <c r="H6"/>
  <c r="H20"/>
  <c r="F7"/>
  <c r="H7"/>
  <c r="F11"/>
  <c r="H11"/>
  <c r="F23"/>
  <c r="D33"/>
  <c r="G34"/>
  <c r="F6"/>
  <c r="F34"/>
  <c r="B5" i="28"/>
  <c r="B4" s="1"/>
  <c r="C6" i="26"/>
  <c r="H11"/>
  <c r="H23"/>
  <c r="H7" i="27"/>
  <c r="E20"/>
  <c r="G34"/>
  <c r="H7" i="28"/>
  <c r="E20"/>
  <c r="C6" i="29"/>
  <c r="H11"/>
  <c r="D20"/>
  <c r="G23"/>
  <c r="E6"/>
  <c r="E5" s="1"/>
  <c r="E4" s="1"/>
  <c r="G7" i="30"/>
  <c r="G11"/>
  <c r="G23"/>
  <c r="D33"/>
  <c r="G33" s="1"/>
  <c r="E20"/>
  <c r="E6" i="31"/>
  <c r="B5" i="27"/>
  <c r="B4" s="1"/>
  <c r="E20" i="29"/>
  <c r="H34" i="31"/>
  <c r="C4"/>
  <c r="G23"/>
  <c r="D20"/>
  <c r="H20" s="1"/>
  <c r="G11"/>
  <c r="D6"/>
  <c r="H6" s="1"/>
  <c r="G7"/>
  <c r="E5"/>
  <c r="E4" s="1"/>
  <c r="F7"/>
  <c r="F11"/>
  <c r="F23"/>
  <c r="D33"/>
  <c r="G34"/>
  <c r="F34"/>
  <c r="C4" i="30"/>
  <c r="H34"/>
  <c r="E5"/>
  <c r="E4" s="1"/>
  <c r="B5"/>
  <c r="B4" s="1"/>
  <c r="F7"/>
  <c r="H7"/>
  <c r="F11"/>
  <c r="H11"/>
  <c r="F23"/>
  <c r="H23"/>
  <c r="H33"/>
  <c r="D6"/>
  <c r="D20"/>
  <c r="F34"/>
  <c r="C20" i="29"/>
  <c r="H20" s="1"/>
  <c r="H34"/>
  <c r="G11"/>
  <c r="G7"/>
  <c r="D6"/>
  <c r="H6" s="1"/>
  <c r="F7"/>
  <c r="F11"/>
  <c r="G20"/>
  <c r="F23"/>
  <c r="D33"/>
  <c r="G34"/>
  <c r="F20"/>
  <c r="F34"/>
  <c r="E5" i="28"/>
  <c r="E4" s="1"/>
  <c r="C4"/>
  <c r="H34"/>
  <c r="D20"/>
  <c r="H20" s="1"/>
  <c r="G23"/>
  <c r="G11"/>
  <c r="G7"/>
  <c r="D5"/>
  <c r="G6"/>
  <c r="F7"/>
  <c r="F11"/>
  <c r="G20"/>
  <c r="F23"/>
  <c r="D33"/>
  <c r="G34"/>
  <c r="F6"/>
  <c r="F20"/>
  <c r="F34"/>
  <c r="G23" i="27"/>
  <c r="D20"/>
  <c r="G20" s="1"/>
  <c r="G11"/>
  <c r="D6"/>
  <c r="G6" s="1"/>
  <c r="G7"/>
  <c r="C5"/>
  <c r="C4" s="1"/>
  <c r="E5"/>
  <c r="E4" s="1"/>
  <c r="F6"/>
  <c r="F34"/>
  <c r="H34"/>
  <c r="F7"/>
  <c r="F11"/>
  <c r="F23"/>
  <c r="D33"/>
  <c r="G23" i="26"/>
  <c r="D20"/>
  <c r="H20" s="1"/>
  <c r="G11"/>
  <c r="D6"/>
  <c r="G7"/>
  <c r="H34"/>
  <c r="C5"/>
  <c r="C4" s="1"/>
  <c r="E5"/>
  <c r="E4" s="1"/>
  <c r="G6"/>
  <c r="F7"/>
  <c r="F11"/>
  <c r="F23"/>
  <c r="D33"/>
  <c r="G34"/>
  <c r="F34"/>
  <c r="H42" i="25"/>
  <c r="G42"/>
  <c r="F42"/>
  <c r="F41"/>
  <c r="F40"/>
  <c r="F39"/>
  <c r="H38"/>
  <c r="G38"/>
  <c r="F38"/>
  <c r="H37"/>
  <c r="G37"/>
  <c r="F37"/>
  <c r="H36"/>
  <c r="G36"/>
  <c r="F36"/>
  <c r="D34"/>
  <c r="C34"/>
  <c r="C33" s="1"/>
  <c r="B34"/>
  <c r="B33" s="1"/>
  <c r="E29"/>
  <c r="E20" s="1"/>
  <c r="D29"/>
  <c r="B29"/>
  <c r="H28"/>
  <c r="G28"/>
  <c r="F28"/>
  <c r="H27"/>
  <c r="G27"/>
  <c r="F27"/>
  <c r="H26"/>
  <c r="G26"/>
  <c r="F26"/>
  <c r="F25"/>
  <c r="H24"/>
  <c r="G24"/>
  <c r="F24"/>
  <c r="D23"/>
  <c r="H23" s="1"/>
  <c r="C20"/>
  <c r="B23"/>
  <c r="G23" s="1"/>
  <c r="H22"/>
  <c r="G22"/>
  <c r="F22"/>
  <c r="H21"/>
  <c r="G21"/>
  <c r="F21"/>
  <c r="B20"/>
  <c r="H18"/>
  <c r="G18"/>
  <c r="F18"/>
  <c r="H17"/>
  <c r="G17"/>
  <c r="F17"/>
  <c r="H15"/>
  <c r="G15"/>
  <c r="F15"/>
  <c r="H14"/>
  <c r="G14"/>
  <c r="F14"/>
  <c r="H13"/>
  <c r="G13"/>
  <c r="F13"/>
  <c r="H12"/>
  <c r="G12"/>
  <c r="F12"/>
  <c r="D11"/>
  <c r="H11" s="1"/>
  <c r="B11"/>
  <c r="H10"/>
  <c r="G10"/>
  <c r="F10"/>
  <c r="H9"/>
  <c r="G9"/>
  <c r="F9"/>
  <c r="H8"/>
  <c r="G8"/>
  <c r="F8"/>
  <c r="E6"/>
  <c r="D7"/>
  <c r="H7" s="1"/>
  <c r="C6"/>
  <c r="B7"/>
  <c r="G7" s="1"/>
  <c r="C34" i="24"/>
  <c r="C33" s="1"/>
  <c r="F39"/>
  <c r="H42"/>
  <c r="G42"/>
  <c r="F42"/>
  <c r="F41"/>
  <c r="F40"/>
  <c r="H38"/>
  <c r="G38"/>
  <c r="F38"/>
  <c r="H37"/>
  <c r="G37"/>
  <c r="F37"/>
  <c r="H36"/>
  <c r="G36"/>
  <c r="F36"/>
  <c r="E34"/>
  <c r="E33" s="1"/>
  <c r="D34"/>
  <c r="D33" s="1"/>
  <c r="B34"/>
  <c r="B33" s="1"/>
  <c r="E29"/>
  <c r="D29"/>
  <c r="C29"/>
  <c r="B29"/>
  <c r="H28"/>
  <c r="G28"/>
  <c r="F28"/>
  <c r="H27"/>
  <c r="G27"/>
  <c r="F27"/>
  <c r="H26"/>
  <c r="G26"/>
  <c r="F26"/>
  <c r="F25"/>
  <c r="H24"/>
  <c r="G24"/>
  <c r="F24"/>
  <c r="E23"/>
  <c r="D23"/>
  <c r="C23"/>
  <c r="C20" s="1"/>
  <c r="B23"/>
  <c r="H22"/>
  <c r="G22"/>
  <c r="F22"/>
  <c r="H21"/>
  <c r="G21"/>
  <c r="F21"/>
  <c r="E20"/>
  <c r="H18"/>
  <c r="G18"/>
  <c r="F18"/>
  <c r="H17"/>
  <c r="G17"/>
  <c r="F17"/>
  <c r="H15"/>
  <c r="G15"/>
  <c r="F15"/>
  <c r="H14"/>
  <c r="G14"/>
  <c r="F14"/>
  <c r="H13"/>
  <c r="G13"/>
  <c r="F13"/>
  <c r="H12"/>
  <c r="G12"/>
  <c r="F12"/>
  <c r="E11"/>
  <c r="D11"/>
  <c r="C11"/>
  <c r="C6" s="1"/>
  <c r="B11"/>
  <c r="H10"/>
  <c r="G10"/>
  <c r="F10"/>
  <c r="H9"/>
  <c r="G9"/>
  <c r="F9"/>
  <c r="H8"/>
  <c r="G8"/>
  <c r="F8"/>
  <c r="E7"/>
  <c r="D7"/>
  <c r="C7"/>
  <c r="B7"/>
  <c r="H42" i="23"/>
  <c r="G42"/>
  <c r="F42"/>
  <c r="F41"/>
  <c r="F40"/>
  <c r="H38"/>
  <c r="G38"/>
  <c r="F38"/>
  <c r="H37"/>
  <c r="G37"/>
  <c r="F37"/>
  <c r="H36"/>
  <c r="G36"/>
  <c r="F36"/>
  <c r="E34"/>
  <c r="D34"/>
  <c r="C34"/>
  <c r="B34"/>
  <c r="E33"/>
  <c r="D33"/>
  <c r="C33"/>
  <c r="B33"/>
  <c r="E29"/>
  <c r="E20" s="1"/>
  <c r="E5" s="1"/>
  <c r="E4" s="1"/>
  <c r="D29"/>
  <c r="C29"/>
  <c r="B29"/>
  <c r="H28"/>
  <c r="G28"/>
  <c r="F28"/>
  <c r="H27"/>
  <c r="G27"/>
  <c r="F27"/>
  <c r="H26"/>
  <c r="G26"/>
  <c r="F26"/>
  <c r="F25"/>
  <c r="H24"/>
  <c r="G24"/>
  <c r="F24"/>
  <c r="E23"/>
  <c r="D23"/>
  <c r="C23"/>
  <c r="B23"/>
  <c r="H22"/>
  <c r="G22"/>
  <c r="F22"/>
  <c r="H21"/>
  <c r="G21"/>
  <c r="F21"/>
  <c r="B20"/>
  <c r="H18"/>
  <c r="G18"/>
  <c r="F18"/>
  <c r="H17"/>
  <c r="G17"/>
  <c r="F17"/>
  <c r="H15"/>
  <c r="G15"/>
  <c r="F15"/>
  <c r="H14"/>
  <c r="G14"/>
  <c r="F14"/>
  <c r="H13"/>
  <c r="G13"/>
  <c r="F13"/>
  <c r="H12"/>
  <c r="G12"/>
  <c r="F12"/>
  <c r="E11"/>
  <c r="D11"/>
  <c r="H11" s="1"/>
  <c r="C11"/>
  <c r="B11"/>
  <c r="B6" s="1"/>
  <c r="B5" s="1"/>
  <c r="B4" s="1"/>
  <c r="H10"/>
  <c r="G10"/>
  <c r="F10"/>
  <c r="H9"/>
  <c r="G9"/>
  <c r="F9"/>
  <c r="H8"/>
  <c r="G8"/>
  <c r="F8"/>
  <c r="E7"/>
  <c r="D7"/>
  <c r="C7"/>
  <c r="C6" s="1"/>
  <c r="B7"/>
  <c r="E6"/>
  <c r="D34" i="22"/>
  <c r="D33" s="1"/>
  <c r="H42"/>
  <c r="G42"/>
  <c r="F42"/>
  <c r="F41"/>
  <c r="F40"/>
  <c r="H38"/>
  <c r="G38"/>
  <c r="F38"/>
  <c r="H37"/>
  <c r="G37"/>
  <c r="F37"/>
  <c r="H36"/>
  <c r="G36"/>
  <c r="F36"/>
  <c r="E34"/>
  <c r="E33" s="1"/>
  <c r="C34"/>
  <c r="C33" s="1"/>
  <c r="B34"/>
  <c r="E29"/>
  <c r="D29"/>
  <c r="C29"/>
  <c r="C20" s="1"/>
  <c r="B29"/>
  <c r="H28"/>
  <c r="G28"/>
  <c r="F28"/>
  <c r="H27"/>
  <c r="G27"/>
  <c r="F27"/>
  <c r="H26"/>
  <c r="G26"/>
  <c r="F26"/>
  <c r="F25"/>
  <c r="H24"/>
  <c r="G24"/>
  <c r="F24"/>
  <c r="E23"/>
  <c r="D23"/>
  <c r="C23"/>
  <c r="B23"/>
  <c r="H22"/>
  <c r="G22"/>
  <c r="F22"/>
  <c r="H21"/>
  <c r="G21"/>
  <c r="F21"/>
  <c r="H18"/>
  <c r="G18"/>
  <c r="F18"/>
  <c r="H17"/>
  <c r="G17"/>
  <c r="F17"/>
  <c r="H15"/>
  <c r="G15"/>
  <c r="F15"/>
  <c r="H14"/>
  <c r="G14"/>
  <c r="F14"/>
  <c r="H13"/>
  <c r="G13"/>
  <c r="F13"/>
  <c r="H12"/>
  <c r="G12"/>
  <c r="F12"/>
  <c r="E11"/>
  <c r="D11"/>
  <c r="C11"/>
  <c r="C6" s="1"/>
  <c r="B11"/>
  <c r="H10"/>
  <c r="G10"/>
  <c r="F10"/>
  <c r="H9"/>
  <c r="G9"/>
  <c r="F9"/>
  <c r="H8"/>
  <c r="G8"/>
  <c r="F8"/>
  <c r="E7"/>
  <c r="D7"/>
  <c r="C7"/>
  <c r="B7"/>
  <c r="F41" i="21"/>
  <c r="F42"/>
  <c r="F43"/>
  <c r="G43"/>
  <c r="H43"/>
  <c r="E23"/>
  <c r="E11"/>
  <c r="E6" s="1"/>
  <c r="E5" s="1"/>
  <c r="E7"/>
  <c r="H38"/>
  <c r="G38"/>
  <c r="F38"/>
  <c r="H37"/>
  <c r="G37"/>
  <c r="F37"/>
  <c r="H36"/>
  <c r="G36"/>
  <c r="F36"/>
  <c r="E34"/>
  <c r="E33" s="1"/>
  <c r="D34"/>
  <c r="C34"/>
  <c r="B34"/>
  <c r="B33" s="1"/>
  <c r="C33"/>
  <c r="E29"/>
  <c r="D29"/>
  <c r="C29"/>
  <c r="B29"/>
  <c r="H28"/>
  <c r="G28"/>
  <c r="F28"/>
  <c r="H27"/>
  <c r="G27"/>
  <c r="F27"/>
  <c r="H26"/>
  <c r="G26"/>
  <c r="F26"/>
  <c r="F25"/>
  <c r="H24"/>
  <c r="G24"/>
  <c r="F24"/>
  <c r="D23"/>
  <c r="C23"/>
  <c r="B23"/>
  <c r="H22"/>
  <c r="G22"/>
  <c r="F22"/>
  <c r="H21"/>
  <c r="G21"/>
  <c r="F21"/>
  <c r="E20"/>
  <c r="D20"/>
  <c r="C20"/>
  <c r="B20"/>
  <c r="H18"/>
  <c r="G18"/>
  <c r="F18"/>
  <c r="H17"/>
  <c r="G17"/>
  <c r="F17"/>
  <c r="H15"/>
  <c r="G15"/>
  <c r="F15"/>
  <c r="H14"/>
  <c r="G14"/>
  <c r="F14"/>
  <c r="H13"/>
  <c r="G13"/>
  <c r="F13"/>
  <c r="H12"/>
  <c r="G12"/>
  <c r="F12"/>
  <c r="D11"/>
  <c r="H11" s="1"/>
  <c r="C11"/>
  <c r="B11"/>
  <c r="H10"/>
  <c r="G10"/>
  <c r="F10"/>
  <c r="H9"/>
  <c r="G9"/>
  <c r="F9"/>
  <c r="H8"/>
  <c r="G8"/>
  <c r="F8"/>
  <c r="D7"/>
  <c r="H7" s="1"/>
  <c r="C7"/>
  <c r="B7"/>
  <c r="D6"/>
  <c r="C6"/>
  <c r="B6"/>
  <c r="B5" s="1"/>
  <c r="C5"/>
  <c r="C4" s="1"/>
  <c r="E23" i="20"/>
  <c r="E11"/>
  <c r="E6" s="1"/>
  <c r="E7"/>
  <c r="H42"/>
  <c r="G42"/>
  <c r="F42"/>
  <c r="F41"/>
  <c r="F40"/>
  <c r="H38"/>
  <c r="G38"/>
  <c r="F38"/>
  <c r="H37"/>
  <c r="G37"/>
  <c r="F37"/>
  <c r="H36"/>
  <c r="G36"/>
  <c r="F36"/>
  <c r="E34"/>
  <c r="D34"/>
  <c r="C34"/>
  <c r="C33" s="1"/>
  <c r="B34"/>
  <c r="B33" s="1"/>
  <c r="E33"/>
  <c r="E29"/>
  <c r="D29"/>
  <c r="C29"/>
  <c r="B29"/>
  <c r="H28"/>
  <c r="G28"/>
  <c r="F28"/>
  <c r="H27"/>
  <c r="G27"/>
  <c r="F27"/>
  <c r="H26"/>
  <c r="G26"/>
  <c r="F26"/>
  <c r="F25"/>
  <c r="H24"/>
  <c r="G24"/>
  <c r="F24"/>
  <c r="D23"/>
  <c r="H23" s="1"/>
  <c r="C23"/>
  <c r="B23"/>
  <c r="B20" s="1"/>
  <c r="H22"/>
  <c r="G22"/>
  <c r="F22"/>
  <c r="H21"/>
  <c r="G21"/>
  <c r="F21"/>
  <c r="H18"/>
  <c r="G18"/>
  <c r="F18"/>
  <c r="H17"/>
  <c r="G17"/>
  <c r="F17"/>
  <c r="H15"/>
  <c r="G15"/>
  <c r="F15"/>
  <c r="H14"/>
  <c r="G14"/>
  <c r="F14"/>
  <c r="H13"/>
  <c r="G13"/>
  <c r="F13"/>
  <c r="H12"/>
  <c r="G12"/>
  <c r="F12"/>
  <c r="D11"/>
  <c r="C11"/>
  <c r="B11"/>
  <c r="H10"/>
  <c r="G10"/>
  <c r="F10"/>
  <c r="H9"/>
  <c r="G9"/>
  <c r="F9"/>
  <c r="H8"/>
  <c r="G8"/>
  <c r="F8"/>
  <c r="D7"/>
  <c r="C7"/>
  <c r="B7"/>
  <c r="G7" s="1"/>
  <c r="D6"/>
  <c r="C6"/>
  <c r="B6"/>
  <c r="B5" s="1"/>
  <c r="F25" i="19"/>
  <c r="F14"/>
  <c r="G13"/>
  <c r="H13"/>
  <c r="E23"/>
  <c r="E11"/>
  <c r="E7"/>
  <c r="H42"/>
  <c r="G42"/>
  <c r="F42"/>
  <c r="F41"/>
  <c r="F40"/>
  <c r="H38"/>
  <c r="G38"/>
  <c r="F38"/>
  <c r="H37"/>
  <c r="G37"/>
  <c r="F37"/>
  <c r="H36"/>
  <c r="G36"/>
  <c r="F36"/>
  <c r="E34"/>
  <c r="E33" s="1"/>
  <c r="D34"/>
  <c r="C34"/>
  <c r="C33" s="1"/>
  <c r="B34"/>
  <c r="B33" s="1"/>
  <c r="E29"/>
  <c r="E20" s="1"/>
  <c r="D29"/>
  <c r="C29"/>
  <c r="B29"/>
  <c r="H28"/>
  <c r="G28"/>
  <c r="F28"/>
  <c r="H27"/>
  <c r="G27"/>
  <c r="F27"/>
  <c r="H26"/>
  <c r="G26"/>
  <c r="F26"/>
  <c r="H24"/>
  <c r="G24"/>
  <c r="F24"/>
  <c r="D23"/>
  <c r="C23"/>
  <c r="B23"/>
  <c r="B20" s="1"/>
  <c r="H22"/>
  <c r="G22"/>
  <c r="F22"/>
  <c r="H21"/>
  <c r="G21"/>
  <c r="F21"/>
  <c r="H18"/>
  <c r="G18"/>
  <c r="F18"/>
  <c r="H17"/>
  <c r="G17"/>
  <c r="F17"/>
  <c r="H15"/>
  <c r="G15"/>
  <c r="F15"/>
  <c r="H14"/>
  <c r="G14"/>
  <c r="F13"/>
  <c r="H12"/>
  <c r="G12"/>
  <c r="F12"/>
  <c r="D11"/>
  <c r="C11"/>
  <c r="B11"/>
  <c r="H10"/>
  <c r="G10"/>
  <c r="F10"/>
  <c r="H9"/>
  <c r="G9"/>
  <c r="F9"/>
  <c r="H8"/>
  <c r="G8"/>
  <c r="F8"/>
  <c r="D7"/>
  <c r="C7"/>
  <c r="B7"/>
  <c r="B6" s="1"/>
  <c r="C6"/>
  <c r="E23" i="18"/>
  <c r="E11"/>
  <c r="E7"/>
  <c r="D29"/>
  <c r="C29"/>
  <c r="H42"/>
  <c r="G42"/>
  <c r="F42"/>
  <c r="F41"/>
  <c r="F40"/>
  <c r="H38"/>
  <c r="G38"/>
  <c r="F38"/>
  <c r="H37"/>
  <c r="G37"/>
  <c r="F37"/>
  <c r="H36"/>
  <c r="G36"/>
  <c r="F36"/>
  <c r="E34"/>
  <c r="D34"/>
  <c r="C34"/>
  <c r="C33" s="1"/>
  <c r="B34"/>
  <c r="B33" s="1"/>
  <c r="E33"/>
  <c r="E29"/>
  <c r="E20" s="1"/>
  <c r="B29"/>
  <c r="H28"/>
  <c r="G28"/>
  <c r="F28"/>
  <c r="H27"/>
  <c r="G27"/>
  <c r="F27"/>
  <c r="H26"/>
  <c r="G26"/>
  <c r="F26"/>
  <c r="H24"/>
  <c r="G24"/>
  <c r="F24"/>
  <c r="D23"/>
  <c r="C23"/>
  <c r="B23"/>
  <c r="H22"/>
  <c r="G22"/>
  <c r="F22"/>
  <c r="H21"/>
  <c r="G21"/>
  <c r="F21"/>
  <c r="H18"/>
  <c r="G18"/>
  <c r="F18"/>
  <c r="H17"/>
  <c r="G17"/>
  <c r="F17"/>
  <c r="H15"/>
  <c r="G15"/>
  <c r="F15"/>
  <c r="H14"/>
  <c r="G14"/>
  <c r="F13"/>
  <c r="H12"/>
  <c r="G12"/>
  <c r="F12"/>
  <c r="D11"/>
  <c r="C11"/>
  <c r="B11"/>
  <c r="H10"/>
  <c r="G10"/>
  <c r="F10"/>
  <c r="H9"/>
  <c r="G9"/>
  <c r="F9"/>
  <c r="H8"/>
  <c r="G8"/>
  <c r="F8"/>
  <c r="D7"/>
  <c r="C7"/>
  <c r="C6" s="1"/>
  <c r="B7"/>
  <c r="B6" s="1"/>
  <c r="E29" i="17"/>
  <c r="E20" s="1"/>
  <c r="E23"/>
  <c r="E11"/>
  <c r="E7"/>
  <c r="H41"/>
  <c r="G41"/>
  <c r="F41"/>
  <c r="F40"/>
  <c r="F39"/>
  <c r="H37"/>
  <c r="G37"/>
  <c r="F37"/>
  <c r="H36"/>
  <c r="G36"/>
  <c r="F36"/>
  <c r="H35"/>
  <c r="G35"/>
  <c r="F35"/>
  <c r="E33"/>
  <c r="D33"/>
  <c r="C33"/>
  <c r="C32" s="1"/>
  <c r="B33"/>
  <c r="B32" s="1"/>
  <c r="E32"/>
  <c r="D29"/>
  <c r="C29"/>
  <c r="C20" s="1"/>
  <c r="B29"/>
  <c r="H28"/>
  <c r="G28"/>
  <c r="F28"/>
  <c r="H27"/>
  <c r="G27"/>
  <c r="F27"/>
  <c r="H26"/>
  <c r="G26"/>
  <c r="F26"/>
  <c r="H24"/>
  <c r="G24"/>
  <c r="F24"/>
  <c r="D23"/>
  <c r="C23"/>
  <c r="B23"/>
  <c r="H22"/>
  <c r="G22"/>
  <c r="F22"/>
  <c r="H21"/>
  <c r="G21"/>
  <c r="F21"/>
  <c r="D20"/>
  <c r="B20"/>
  <c r="H18"/>
  <c r="G18"/>
  <c r="F18"/>
  <c r="H17"/>
  <c r="G17"/>
  <c r="F17"/>
  <c r="H15"/>
  <c r="G15"/>
  <c r="F15"/>
  <c r="H14"/>
  <c r="G14"/>
  <c r="F13"/>
  <c r="H12"/>
  <c r="G12"/>
  <c r="F12"/>
  <c r="D11"/>
  <c r="C11"/>
  <c r="B11"/>
  <c r="H10"/>
  <c r="G10"/>
  <c r="F10"/>
  <c r="H9"/>
  <c r="G9"/>
  <c r="F9"/>
  <c r="H8"/>
  <c r="G8"/>
  <c r="F8"/>
  <c r="E6"/>
  <c r="D7"/>
  <c r="C7"/>
  <c r="C6" s="1"/>
  <c r="B7"/>
  <c r="B6"/>
  <c r="B5" s="1"/>
  <c r="E33" i="16"/>
  <c r="E32" s="1"/>
  <c r="E29"/>
  <c r="E23"/>
  <c r="E20"/>
  <c r="E11"/>
  <c r="E7"/>
  <c r="E6" s="1"/>
  <c r="H41"/>
  <c r="G41"/>
  <c r="F41"/>
  <c r="F40"/>
  <c r="F39"/>
  <c r="H37"/>
  <c r="G37"/>
  <c r="F37"/>
  <c r="H36"/>
  <c r="G36"/>
  <c r="F36"/>
  <c r="H35"/>
  <c r="G35"/>
  <c r="F35"/>
  <c r="D33"/>
  <c r="C33"/>
  <c r="C32" s="1"/>
  <c r="B33"/>
  <c r="B32"/>
  <c r="D29"/>
  <c r="C29"/>
  <c r="B29"/>
  <c r="H28"/>
  <c r="G28"/>
  <c r="F28"/>
  <c r="H27"/>
  <c r="G27"/>
  <c r="F27"/>
  <c r="H26"/>
  <c r="G26"/>
  <c r="F26"/>
  <c r="H24"/>
  <c r="G24"/>
  <c r="F24"/>
  <c r="D23"/>
  <c r="H23" s="1"/>
  <c r="C23"/>
  <c r="B23"/>
  <c r="B20" s="1"/>
  <c r="H22"/>
  <c r="G22"/>
  <c r="F22"/>
  <c r="H21"/>
  <c r="G21"/>
  <c r="F21"/>
  <c r="H18"/>
  <c r="G18"/>
  <c r="F18"/>
  <c r="H17"/>
  <c r="G17"/>
  <c r="F17"/>
  <c r="H15"/>
  <c r="G15"/>
  <c r="F15"/>
  <c r="H14"/>
  <c r="G14"/>
  <c r="F13"/>
  <c r="H12"/>
  <c r="G12"/>
  <c r="F12"/>
  <c r="D11"/>
  <c r="C11"/>
  <c r="B11"/>
  <c r="H10"/>
  <c r="G10"/>
  <c r="F10"/>
  <c r="H9"/>
  <c r="G9"/>
  <c r="F9"/>
  <c r="H8"/>
  <c r="G8"/>
  <c r="F8"/>
  <c r="D7"/>
  <c r="C7"/>
  <c r="B7"/>
  <c r="B6" s="1"/>
  <c r="C6"/>
  <c r="E29" i="15"/>
  <c r="E23"/>
  <c r="E11"/>
  <c r="E6" s="1"/>
  <c r="E7"/>
  <c r="D29"/>
  <c r="D23"/>
  <c r="D11"/>
  <c r="D7"/>
  <c r="H41"/>
  <c r="G41"/>
  <c r="F41"/>
  <c r="F40"/>
  <c r="F39"/>
  <c r="H37"/>
  <c r="G37"/>
  <c r="F37"/>
  <c r="H36"/>
  <c r="G36"/>
  <c r="F36"/>
  <c r="H35"/>
  <c r="G35"/>
  <c r="F35"/>
  <c r="E33"/>
  <c r="E32" s="1"/>
  <c r="D33"/>
  <c r="C33"/>
  <c r="C32" s="1"/>
  <c r="B33"/>
  <c r="B32" s="1"/>
  <c r="C29"/>
  <c r="B29"/>
  <c r="H28"/>
  <c r="G28"/>
  <c r="F28"/>
  <c r="H27"/>
  <c r="G27"/>
  <c r="F27"/>
  <c r="H26"/>
  <c r="G26"/>
  <c r="F26"/>
  <c r="H24"/>
  <c r="G24"/>
  <c r="F24"/>
  <c r="C23"/>
  <c r="C20" s="1"/>
  <c r="B23"/>
  <c r="G23" s="1"/>
  <c r="H22"/>
  <c r="G22"/>
  <c r="F22"/>
  <c r="H21"/>
  <c r="G21"/>
  <c r="F21"/>
  <c r="B20"/>
  <c r="H18"/>
  <c r="G18"/>
  <c r="F18"/>
  <c r="H17"/>
  <c r="G17"/>
  <c r="F17"/>
  <c r="H15"/>
  <c r="G15"/>
  <c r="F15"/>
  <c r="H14"/>
  <c r="G14"/>
  <c r="F13"/>
  <c r="H12"/>
  <c r="G12"/>
  <c r="F12"/>
  <c r="H11"/>
  <c r="C11"/>
  <c r="B11"/>
  <c r="H10"/>
  <c r="G10"/>
  <c r="F10"/>
  <c r="H9"/>
  <c r="G9"/>
  <c r="F9"/>
  <c r="H8"/>
  <c r="G8"/>
  <c r="F8"/>
  <c r="H7"/>
  <c r="C7"/>
  <c r="B7"/>
  <c r="B6" s="1"/>
  <c r="B5" s="1"/>
  <c r="C6"/>
  <c r="E29" i="14"/>
  <c r="E23"/>
  <c r="E20" s="1"/>
  <c r="E11"/>
  <c r="E7"/>
  <c r="H41"/>
  <c r="G41"/>
  <c r="F41"/>
  <c r="F40"/>
  <c r="F39"/>
  <c r="H37"/>
  <c r="G37"/>
  <c r="F37"/>
  <c r="H36"/>
  <c r="G36"/>
  <c r="F36"/>
  <c r="H35"/>
  <c r="G35"/>
  <c r="F35"/>
  <c r="E33"/>
  <c r="D33"/>
  <c r="D32" s="1"/>
  <c r="C33"/>
  <c r="C32" s="1"/>
  <c r="B33"/>
  <c r="B32" s="1"/>
  <c r="E32"/>
  <c r="D29"/>
  <c r="C29"/>
  <c r="B29"/>
  <c r="H28"/>
  <c r="G28"/>
  <c r="F28"/>
  <c r="H27"/>
  <c r="G27"/>
  <c r="F27"/>
  <c r="H26"/>
  <c r="G26"/>
  <c r="F26"/>
  <c r="H24"/>
  <c r="G24"/>
  <c r="F24"/>
  <c r="D23"/>
  <c r="C23"/>
  <c r="B23"/>
  <c r="H22"/>
  <c r="G22"/>
  <c r="F22"/>
  <c r="H21"/>
  <c r="G21"/>
  <c r="F21"/>
  <c r="C20"/>
  <c r="H18"/>
  <c r="G18"/>
  <c r="F18"/>
  <c r="H17"/>
  <c r="G17"/>
  <c r="F17"/>
  <c r="H15"/>
  <c r="G15"/>
  <c r="F15"/>
  <c r="H14"/>
  <c r="G14"/>
  <c r="F13"/>
  <c r="H12"/>
  <c r="G12"/>
  <c r="F12"/>
  <c r="D11"/>
  <c r="C11"/>
  <c r="B11"/>
  <c r="G11" s="1"/>
  <c r="H10"/>
  <c r="G10"/>
  <c r="F10"/>
  <c r="H9"/>
  <c r="G9"/>
  <c r="F9"/>
  <c r="H8"/>
  <c r="G8"/>
  <c r="F8"/>
  <c r="D7"/>
  <c r="H7" s="1"/>
  <c r="C7"/>
  <c r="B7"/>
  <c r="B6" s="1"/>
  <c r="C29" i="13"/>
  <c r="C23"/>
  <c r="C20" s="1"/>
  <c r="C11"/>
  <c r="C7"/>
  <c r="C6" s="1"/>
  <c r="E29"/>
  <c r="E23"/>
  <c r="E20" s="1"/>
  <c r="E11"/>
  <c r="E7"/>
  <c r="E6" s="1"/>
  <c r="E33"/>
  <c r="E32" s="1"/>
  <c r="H42"/>
  <c r="G42"/>
  <c r="F42"/>
  <c r="F41"/>
  <c r="F40"/>
  <c r="H37"/>
  <c r="G37"/>
  <c r="F37"/>
  <c r="H36"/>
  <c r="G36"/>
  <c r="F36"/>
  <c r="H35"/>
  <c r="G35"/>
  <c r="F35"/>
  <c r="D33"/>
  <c r="C33"/>
  <c r="B33"/>
  <c r="B32" s="1"/>
  <c r="C32"/>
  <c r="D29"/>
  <c r="B29"/>
  <c r="H28"/>
  <c r="G28"/>
  <c r="F28"/>
  <c r="H27"/>
  <c r="G27"/>
  <c r="F27"/>
  <c r="H26"/>
  <c r="G26"/>
  <c r="F26"/>
  <c r="H24"/>
  <c r="G24"/>
  <c r="F24"/>
  <c r="D23"/>
  <c r="H23" s="1"/>
  <c r="B23"/>
  <c r="H22"/>
  <c r="G22"/>
  <c r="F22"/>
  <c r="H21"/>
  <c r="G21"/>
  <c r="F21"/>
  <c r="H18"/>
  <c r="G18"/>
  <c r="F18"/>
  <c r="H17"/>
  <c r="G17"/>
  <c r="F17"/>
  <c r="H15"/>
  <c r="G15"/>
  <c r="F15"/>
  <c r="H14"/>
  <c r="G14"/>
  <c r="F13"/>
  <c r="H12"/>
  <c r="G12"/>
  <c r="F12"/>
  <c r="D11"/>
  <c r="B11"/>
  <c r="H10"/>
  <c r="G10"/>
  <c r="F10"/>
  <c r="H9"/>
  <c r="G9"/>
  <c r="F9"/>
  <c r="H8"/>
  <c r="G8"/>
  <c r="F8"/>
  <c r="D7"/>
  <c r="B7"/>
  <c r="B6"/>
  <c r="E33" i="12"/>
  <c r="E32"/>
  <c r="E29"/>
  <c r="E23"/>
  <c r="E20" s="1"/>
  <c r="E11"/>
  <c r="E7"/>
  <c r="E6" s="1"/>
  <c r="D29"/>
  <c r="C29"/>
  <c r="D23"/>
  <c r="C23"/>
  <c r="D20"/>
  <c r="C20"/>
  <c r="D11"/>
  <c r="C11"/>
  <c r="H11" s="1"/>
  <c r="D7"/>
  <c r="C7"/>
  <c r="D6"/>
  <c r="C6"/>
  <c r="D5"/>
  <c r="C5"/>
  <c r="H42"/>
  <c r="G42"/>
  <c r="F42"/>
  <c r="H41"/>
  <c r="F41"/>
  <c r="H40"/>
  <c r="F40"/>
  <c r="H38"/>
  <c r="G38"/>
  <c r="H37"/>
  <c r="G37"/>
  <c r="F37"/>
  <c r="H36"/>
  <c r="G36"/>
  <c r="F36"/>
  <c r="H35"/>
  <c r="G35"/>
  <c r="F35"/>
  <c r="D33"/>
  <c r="C33"/>
  <c r="C32" s="1"/>
  <c r="B33"/>
  <c r="D32"/>
  <c r="G32" s="1"/>
  <c r="B32"/>
  <c r="B29"/>
  <c r="H28"/>
  <c r="G28"/>
  <c r="F28"/>
  <c r="H27"/>
  <c r="G27"/>
  <c r="F27"/>
  <c r="H26"/>
  <c r="G26"/>
  <c r="F26"/>
  <c r="F25"/>
  <c r="H24"/>
  <c r="G24"/>
  <c r="F24"/>
  <c r="G23"/>
  <c r="B23"/>
  <c r="H22"/>
  <c r="G22"/>
  <c r="F22"/>
  <c r="H21"/>
  <c r="G21"/>
  <c r="F21"/>
  <c r="H18"/>
  <c r="G18"/>
  <c r="F18"/>
  <c r="H17"/>
  <c r="G17"/>
  <c r="F17"/>
  <c r="H15"/>
  <c r="G15"/>
  <c r="F15"/>
  <c r="H14"/>
  <c r="G14"/>
  <c r="F13"/>
  <c r="H12"/>
  <c r="G12"/>
  <c r="F12"/>
  <c r="B11"/>
  <c r="G11" s="1"/>
  <c r="H10"/>
  <c r="G10"/>
  <c r="F10"/>
  <c r="H9"/>
  <c r="G9"/>
  <c r="F9"/>
  <c r="H8"/>
  <c r="G8"/>
  <c r="F8"/>
  <c r="H7"/>
  <c r="B7"/>
  <c r="G7" s="1"/>
  <c r="B6"/>
  <c r="E29" i="11"/>
  <c r="E23"/>
  <c r="E20" s="1"/>
  <c r="E11"/>
  <c r="E7"/>
  <c r="E6" s="1"/>
  <c r="D29"/>
  <c r="C29"/>
  <c r="D23"/>
  <c r="C23"/>
  <c r="C20" s="1"/>
  <c r="D11"/>
  <c r="C11"/>
  <c r="D7"/>
  <c r="C7"/>
  <c r="D6"/>
  <c r="C6"/>
  <c r="C33"/>
  <c r="C32" s="1"/>
  <c r="H42"/>
  <c r="G42"/>
  <c r="F42"/>
  <c r="H41"/>
  <c r="F41"/>
  <c r="H40"/>
  <c r="F40"/>
  <c r="H38"/>
  <c r="G38"/>
  <c r="H37"/>
  <c r="G37"/>
  <c r="F37"/>
  <c r="H36"/>
  <c r="G36"/>
  <c r="F36"/>
  <c r="H35"/>
  <c r="G35"/>
  <c r="F35"/>
  <c r="E33"/>
  <c r="E32" s="1"/>
  <c r="D33"/>
  <c r="H33" s="1"/>
  <c r="B33"/>
  <c r="D32"/>
  <c r="B32"/>
  <c r="B29"/>
  <c r="H28"/>
  <c r="G28"/>
  <c r="F28"/>
  <c r="H27"/>
  <c r="G27"/>
  <c r="F27"/>
  <c r="H26"/>
  <c r="G26"/>
  <c r="F26"/>
  <c r="F25"/>
  <c r="H24"/>
  <c r="G24"/>
  <c r="F24"/>
  <c r="B23"/>
  <c r="B20" s="1"/>
  <c r="H22"/>
  <c r="G22"/>
  <c r="F22"/>
  <c r="H21"/>
  <c r="G21"/>
  <c r="F21"/>
  <c r="H18"/>
  <c r="G18"/>
  <c r="F18"/>
  <c r="H17"/>
  <c r="G17"/>
  <c r="F17"/>
  <c r="H15"/>
  <c r="G15"/>
  <c r="F15"/>
  <c r="H14"/>
  <c r="G14"/>
  <c r="F13"/>
  <c r="H12"/>
  <c r="G12"/>
  <c r="F12"/>
  <c r="B11"/>
  <c r="H10"/>
  <c r="G10"/>
  <c r="F10"/>
  <c r="H9"/>
  <c r="G9"/>
  <c r="F9"/>
  <c r="H8"/>
  <c r="G8"/>
  <c r="F8"/>
  <c r="H7"/>
  <c r="B7"/>
  <c r="B6"/>
  <c r="B5" s="1"/>
  <c r="B4" s="1"/>
  <c r="G5" i="45" l="1"/>
  <c r="D4"/>
  <c r="H5"/>
  <c r="F5"/>
  <c r="G4" i="44"/>
  <c r="H4"/>
  <c r="F4"/>
  <c r="F6" i="43"/>
  <c r="G6"/>
  <c r="G33"/>
  <c r="H33"/>
  <c r="F33"/>
  <c r="G5"/>
  <c r="D4"/>
  <c r="H5"/>
  <c r="F5"/>
  <c r="H20" i="42"/>
  <c r="D5"/>
  <c r="H5" s="1"/>
  <c r="H6"/>
  <c r="H33"/>
  <c r="F33"/>
  <c r="G33"/>
  <c r="C5" i="22"/>
  <c r="C4" s="1"/>
  <c r="C5" i="24"/>
  <c r="C5" i="17"/>
  <c r="C4" s="1"/>
  <c r="H20" i="37"/>
  <c r="G7" i="11"/>
  <c r="C5"/>
  <c r="H23"/>
  <c r="B20" i="12"/>
  <c r="B5" s="1"/>
  <c r="B4" s="1"/>
  <c r="B20" i="14"/>
  <c r="B5" s="1"/>
  <c r="B4" s="1"/>
  <c r="D20" i="15"/>
  <c r="E20"/>
  <c r="C20" i="16"/>
  <c r="E6" i="18"/>
  <c r="B5" i="19"/>
  <c r="B4" s="1"/>
  <c r="H7"/>
  <c r="H11"/>
  <c r="C20"/>
  <c r="C5" s="1"/>
  <c r="C4" s="1"/>
  <c r="E6"/>
  <c r="E20" i="20"/>
  <c r="F20" s="1"/>
  <c r="E4" i="21"/>
  <c r="G34" i="22"/>
  <c r="C20" i="23"/>
  <c r="C5" s="1"/>
  <c r="C4" s="1"/>
  <c r="D20"/>
  <c r="H20" s="1"/>
  <c r="B20" i="24"/>
  <c r="H6" i="26"/>
  <c r="F33" i="30"/>
  <c r="G20" i="32"/>
  <c r="G6" i="33"/>
  <c r="F6" i="35"/>
  <c r="G20"/>
  <c r="D5"/>
  <c r="G5" s="1"/>
  <c r="F6" i="37"/>
  <c r="D5"/>
  <c r="F20" i="38"/>
  <c r="G6"/>
  <c r="F6" i="41"/>
  <c r="H20" i="38"/>
  <c r="B4" i="41"/>
  <c r="G33"/>
  <c r="H5"/>
  <c r="D4"/>
  <c r="F5"/>
  <c r="G5"/>
  <c r="G20"/>
  <c r="H20"/>
  <c r="F20"/>
  <c r="E4"/>
  <c r="H6" i="40"/>
  <c r="D5"/>
  <c r="H5" s="1"/>
  <c r="F6"/>
  <c r="H33"/>
  <c r="F33"/>
  <c r="G33"/>
  <c r="F6" i="39"/>
  <c r="H20"/>
  <c r="F20"/>
  <c r="G20"/>
  <c r="D5"/>
  <c r="H5" i="38"/>
  <c r="F5"/>
  <c r="G33"/>
  <c r="D4"/>
  <c r="H33"/>
  <c r="F33"/>
  <c r="G33" i="37"/>
  <c r="H33"/>
  <c r="F33"/>
  <c r="H20" i="36"/>
  <c r="F20"/>
  <c r="G20"/>
  <c r="D5"/>
  <c r="G33" i="35"/>
  <c r="H33"/>
  <c r="F33"/>
  <c r="D4"/>
  <c r="F5"/>
  <c r="G6" i="34"/>
  <c r="F6"/>
  <c r="D5"/>
  <c r="D4" s="1"/>
  <c r="G33"/>
  <c r="H33"/>
  <c r="F33"/>
  <c r="G5"/>
  <c r="G33" i="33"/>
  <c r="H33"/>
  <c r="F33"/>
  <c r="G5"/>
  <c r="D4"/>
  <c r="H5"/>
  <c r="F5"/>
  <c r="F20" i="32"/>
  <c r="H5"/>
  <c r="F5"/>
  <c r="G33"/>
  <c r="D4"/>
  <c r="H33"/>
  <c r="F33"/>
  <c r="C4" i="11"/>
  <c r="D20" i="13"/>
  <c r="B4" i="15"/>
  <c r="G33"/>
  <c r="H20"/>
  <c r="H11" i="17"/>
  <c r="H20"/>
  <c r="G23"/>
  <c r="H7" i="18"/>
  <c r="H11"/>
  <c r="B20"/>
  <c r="B5" s="1"/>
  <c r="B4" s="1"/>
  <c r="G23"/>
  <c r="H23" i="19"/>
  <c r="G34"/>
  <c r="G6" i="20"/>
  <c r="H7"/>
  <c r="H11"/>
  <c r="D20"/>
  <c r="G20" s="1"/>
  <c r="C20"/>
  <c r="C5" s="1"/>
  <c r="C4" s="1"/>
  <c r="G23"/>
  <c r="B4"/>
  <c r="G34"/>
  <c r="G20" i="21"/>
  <c r="H23"/>
  <c r="D6" i="23"/>
  <c r="G6" s="1"/>
  <c r="H7"/>
  <c r="H23"/>
  <c r="B6" i="24"/>
  <c r="G7"/>
  <c r="E6"/>
  <c r="E5" s="1"/>
  <c r="D5" i="29"/>
  <c r="F5" s="1"/>
  <c r="C5"/>
  <c r="C4" s="1"/>
  <c r="G6" i="11"/>
  <c r="G11"/>
  <c r="G6" i="12"/>
  <c r="D6" i="13"/>
  <c r="G23"/>
  <c r="E6" i="14"/>
  <c r="E5" s="1"/>
  <c r="E4" s="1"/>
  <c r="H23" i="15"/>
  <c r="B5" i="16"/>
  <c r="B4" s="1"/>
  <c r="H7"/>
  <c r="H11"/>
  <c r="G33"/>
  <c r="H7" i="17"/>
  <c r="G33"/>
  <c r="G34" i="18"/>
  <c r="C20"/>
  <c r="G6" i="21"/>
  <c r="B4"/>
  <c r="G34"/>
  <c r="B33" i="22"/>
  <c r="G34" i="23"/>
  <c r="G11" i="24"/>
  <c r="G23"/>
  <c r="F20" i="31"/>
  <c r="G20"/>
  <c r="G6"/>
  <c r="F6"/>
  <c r="D5"/>
  <c r="H5" s="1"/>
  <c r="G33"/>
  <c r="H33"/>
  <c r="F33"/>
  <c r="G5"/>
  <c r="H20" i="30"/>
  <c r="F20"/>
  <c r="G20"/>
  <c r="H6"/>
  <c r="F6"/>
  <c r="G6"/>
  <c r="D5"/>
  <c r="F6" i="29"/>
  <c r="G6"/>
  <c r="G33"/>
  <c r="H33"/>
  <c r="F33"/>
  <c r="H5"/>
  <c r="G5"/>
  <c r="G33" i="28"/>
  <c r="H33"/>
  <c r="F33"/>
  <c r="H5"/>
  <c r="F5"/>
  <c r="G5"/>
  <c r="D4"/>
  <c r="H20" i="27"/>
  <c r="F20"/>
  <c r="D5"/>
  <c r="H5" s="1"/>
  <c r="H6"/>
  <c r="H33"/>
  <c r="F33"/>
  <c r="G33"/>
  <c r="F5"/>
  <c r="D4"/>
  <c r="G20" i="26"/>
  <c r="F20"/>
  <c r="D5"/>
  <c r="G5" s="1"/>
  <c r="F6"/>
  <c r="G33"/>
  <c r="H33"/>
  <c r="F33"/>
  <c r="D20" i="25"/>
  <c r="G11"/>
  <c r="D6"/>
  <c r="H6" s="1"/>
  <c r="H34"/>
  <c r="B6"/>
  <c r="B5" s="1"/>
  <c r="B4" s="1"/>
  <c r="C5"/>
  <c r="C4" s="1"/>
  <c r="E5"/>
  <c r="E4" s="1"/>
  <c r="H20"/>
  <c r="D5"/>
  <c r="F7"/>
  <c r="F11"/>
  <c r="G20"/>
  <c r="F23"/>
  <c r="D33"/>
  <c r="G34"/>
  <c r="F20"/>
  <c r="F34"/>
  <c r="H34" i="24"/>
  <c r="E4"/>
  <c r="G33"/>
  <c r="G34"/>
  <c r="C4"/>
  <c r="B5"/>
  <c r="B4" s="1"/>
  <c r="F7"/>
  <c r="H7"/>
  <c r="F11"/>
  <c r="H11"/>
  <c r="F23"/>
  <c r="H23"/>
  <c r="F33"/>
  <c r="D6"/>
  <c r="D20"/>
  <c r="F34"/>
  <c r="G20" i="23"/>
  <c r="H33"/>
  <c r="F6"/>
  <c r="G7"/>
  <c r="G11"/>
  <c r="F20"/>
  <c r="G23"/>
  <c r="G33"/>
  <c r="F34"/>
  <c r="H34"/>
  <c r="F7"/>
  <c r="F11"/>
  <c r="F23"/>
  <c r="F33"/>
  <c r="G11" i="22"/>
  <c r="B6"/>
  <c r="G7"/>
  <c r="E6"/>
  <c r="B20"/>
  <c r="B5" s="1"/>
  <c r="B4" s="1"/>
  <c r="G23"/>
  <c r="E20"/>
  <c r="E5" s="1"/>
  <c r="E4" s="1"/>
  <c r="G33"/>
  <c r="H34"/>
  <c r="F7"/>
  <c r="H7"/>
  <c r="F11"/>
  <c r="H11"/>
  <c r="F23"/>
  <c r="H23"/>
  <c r="F33"/>
  <c r="H33"/>
  <c r="D6"/>
  <c r="D20"/>
  <c r="F34"/>
  <c r="G23" i="21"/>
  <c r="D5"/>
  <c r="H5" s="1"/>
  <c r="F6"/>
  <c r="H6"/>
  <c r="G7"/>
  <c r="G11"/>
  <c r="F20"/>
  <c r="H20"/>
  <c r="F34"/>
  <c r="H34"/>
  <c r="F7"/>
  <c r="F11"/>
  <c r="F23"/>
  <c r="D33"/>
  <c r="D5" i="20"/>
  <c r="E5"/>
  <c r="E4" s="1"/>
  <c r="G5"/>
  <c r="F6"/>
  <c r="H6"/>
  <c r="G11"/>
  <c r="H20"/>
  <c r="F34"/>
  <c r="H34"/>
  <c r="F7"/>
  <c r="F11"/>
  <c r="F23"/>
  <c r="D33"/>
  <c r="D33" i="19"/>
  <c r="H33" s="1"/>
  <c r="D20"/>
  <c r="G20" s="1"/>
  <c r="G23"/>
  <c r="E5"/>
  <c r="E4" s="1"/>
  <c r="H20"/>
  <c r="D6"/>
  <c r="G7"/>
  <c r="G11"/>
  <c r="F23"/>
  <c r="G33"/>
  <c r="F34"/>
  <c r="H34"/>
  <c r="F7"/>
  <c r="F11"/>
  <c r="F20"/>
  <c r="F33"/>
  <c r="E5" i="18"/>
  <c r="E4" s="1"/>
  <c r="G11"/>
  <c r="D6"/>
  <c r="G6" s="1"/>
  <c r="G7"/>
  <c r="C5"/>
  <c r="C4" s="1"/>
  <c r="F23"/>
  <c r="H23"/>
  <c r="F34"/>
  <c r="H34"/>
  <c r="F7"/>
  <c r="F11"/>
  <c r="D20"/>
  <c r="D33"/>
  <c r="G20" i="17"/>
  <c r="G11"/>
  <c r="D6"/>
  <c r="G6" s="1"/>
  <c r="G7"/>
  <c r="E5"/>
  <c r="E4" s="1"/>
  <c r="B4"/>
  <c r="F23"/>
  <c r="H23"/>
  <c r="F33"/>
  <c r="H33"/>
  <c r="F7"/>
  <c r="F11"/>
  <c r="F20"/>
  <c r="D32"/>
  <c r="E5" i="16"/>
  <c r="E4" s="1"/>
  <c r="D32"/>
  <c r="H32" s="1"/>
  <c r="G23"/>
  <c r="D20"/>
  <c r="H20" s="1"/>
  <c r="C5"/>
  <c r="C4" s="1"/>
  <c r="D6"/>
  <c r="G7"/>
  <c r="G11"/>
  <c r="F23"/>
  <c r="G32"/>
  <c r="F33"/>
  <c r="H33"/>
  <c r="F7"/>
  <c r="F11"/>
  <c r="E5" i="15"/>
  <c r="E4" s="1"/>
  <c r="D32"/>
  <c r="H32" s="1"/>
  <c r="C5"/>
  <c r="C4" s="1"/>
  <c r="D6"/>
  <c r="G7"/>
  <c r="G11"/>
  <c r="G20"/>
  <c r="F23"/>
  <c r="F33"/>
  <c r="H33"/>
  <c r="F7"/>
  <c r="F11"/>
  <c r="F20"/>
  <c r="G23" i="14"/>
  <c r="G33"/>
  <c r="D6"/>
  <c r="G6" s="1"/>
  <c r="C6"/>
  <c r="C5" s="1"/>
  <c r="C4" s="1"/>
  <c r="G7"/>
  <c r="H11"/>
  <c r="D20"/>
  <c r="H20" s="1"/>
  <c r="F6"/>
  <c r="F23"/>
  <c r="H23"/>
  <c r="F33"/>
  <c r="H33"/>
  <c r="F7"/>
  <c r="F11"/>
  <c r="D5" i="13"/>
  <c r="C5"/>
  <c r="C4" s="1"/>
  <c r="H6"/>
  <c r="G33"/>
  <c r="B20"/>
  <c r="B5" s="1"/>
  <c r="G11"/>
  <c r="G7"/>
  <c r="E5"/>
  <c r="E4" s="1"/>
  <c r="G6"/>
  <c r="F7"/>
  <c r="H7"/>
  <c r="F11"/>
  <c r="H11"/>
  <c r="F20"/>
  <c r="H20"/>
  <c r="F33"/>
  <c r="H33"/>
  <c r="F6"/>
  <c r="F23"/>
  <c r="D32"/>
  <c r="E5" i="12"/>
  <c r="H33"/>
  <c r="G33"/>
  <c r="C4"/>
  <c r="E4"/>
  <c r="F6"/>
  <c r="H6"/>
  <c r="F23"/>
  <c r="H23"/>
  <c r="F32"/>
  <c r="H32"/>
  <c r="F7"/>
  <c r="F11"/>
  <c r="F33"/>
  <c r="G33" i="11"/>
  <c r="E5"/>
  <c r="E4" s="1"/>
  <c r="D20"/>
  <c r="D5" s="1"/>
  <c r="D4" s="1"/>
  <c r="H11"/>
  <c r="H32"/>
  <c r="F6"/>
  <c r="H6"/>
  <c r="F7"/>
  <c r="F11"/>
  <c r="G23"/>
  <c r="G32"/>
  <c r="F33"/>
  <c r="F23"/>
  <c r="F32"/>
  <c r="E23" i="10"/>
  <c r="H42"/>
  <c r="G42"/>
  <c r="F42"/>
  <c r="H41"/>
  <c r="F41"/>
  <c r="H40"/>
  <c r="F40"/>
  <c r="H38"/>
  <c r="G38"/>
  <c r="H37"/>
  <c r="G37"/>
  <c r="F37"/>
  <c r="H36"/>
  <c r="G36"/>
  <c r="F36"/>
  <c r="H35"/>
  <c r="G35"/>
  <c r="F35"/>
  <c r="E33"/>
  <c r="D33"/>
  <c r="D32" s="1"/>
  <c r="C33"/>
  <c r="B33"/>
  <c r="B32" s="1"/>
  <c r="E29"/>
  <c r="D29"/>
  <c r="C29"/>
  <c r="B29"/>
  <c r="H28"/>
  <c r="G28"/>
  <c r="F28"/>
  <c r="H27"/>
  <c r="G27"/>
  <c r="F27"/>
  <c r="H26"/>
  <c r="G26"/>
  <c r="F26"/>
  <c r="F25"/>
  <c r="H24"/>
  <c r="G24"/>
  <c r="F24"/>
  <c r="D23"/>
  <c r="C23"/>
  <c r="B23"/>
  <c r="B20" s="1"/>
  <c r="H22"/>
  <c r="G22"/>
  <c r="F22"/>
  <c r="H21"/>
  <c r="G21"/>
  <c r="F21"/>
  <c r="C20"/>
  <c r="H18"/>
  <c r="G18"/>
  <c r="F18"/>
  <c r="H17"/>
  <c r="G17"/>
  <c r="F17"/>
  <c r="H15"/>
  <c r="G15"/>
  <c r="F15"/>
  <c r="H14"/>
  <c r="G14"/>
  <c r="F13"/>
  <c r="H12"/>
  <c r="G12"/>
  <c r="F12"/>
  <c r="E11"/>
  <c r="D11"/>
  <c r="C11"/>
  <c r="B11"/>
  <c r="H10"/>
  <c r="G10"/>
  <c r="F10"/>
  <c r="H9"/>
  <c r="G9"/>
  <c r="F9"/>
  <c r="H8"/>
  <c r="G8"/>
  <c r="F8"/>
  <c r="E7"/>
  <c r="D7"/>
  <c r="C7"/>
  <c r="B7"/>
  <c r="B6" s="1"/>
  <c r="H42" i="9"/>
  <c r="G42"/>
  <c r="F42"/>
  <c r="H41"/>
  <c r="F41"/>
  <c r="H40"/>
  <c r="F40"/>
  <c r="H38"/>
  <c r="G38"/>
  <c r="H37"/>
  <c r="G37"/>
  <c r="F37"/>
  <c r="H36"/>
  <c r="G36"/>
  <c r="F36"/>
  <c r="H35"/>
  <c r="G35"/>
  <c r="F35"/>
  <c r="E33"/>
  <c r="E32" s="1"/>
  <c r="D33"/>
  <c r="D32" s="1"/>
  <c r="C33"/>
  <c r="C32" s="1"/>
  <c r="B33"/>
  <c r="B32" s="1"/>
  <c r="E29"/>
  <c r="E20" s="1"/>
  <c r="D29"/>
  <c r="C29"/>
  <c r="B29"/>
  <c r="H28"/>
  <c r="G28"/>
  <c r="F28"/>
  <c r="H27"/>
  <c r="G27"/>
  <c r="F27"/>
  <c r="H26"/>
  <c r="G26"/>
  <c r="F26"/>
  <c r="F25"/>
  <c r="H24"/>
  <c r="G24"/>
  <c r="F24"/>
  <c r="E23"/>
  <c r="D23"/>
  <c r="C23"/>
  <c r="B23"/>
  <c r="B20" s="1"/>
  <c r="H22"/>
  <c r="G22"/>
  <c r="F22"/>
  <c r="H21"/>
  <c r="G21"/>
  <c r="F21"/>
  <c r="H18"/>
  <c r="G18"/>
  <c r="F18"/>
  <c r="H17"/>
  <c r="G17"/>
  <c r="F17"/>
  <c r="H15"/>
  <c r="G15"/>
  <c r="F15"/>
  <c r="H14"/>
  <c r="G14"/>
  <c r="F13"/>
  <c r="H12"/>
  <c r="G12"/>
  <c r="F12"/>
  <c r="E11"/>
  <c r="D11"/>
  <c r="C11"/>
  <c r="B11"/>
  <c r="H10"/>
  <c r="G10"/>
  <c r="F10"/>
  <c r="H9"/>
  <c r="G9"/>
  <c r="F9"/>
  <c r="H8"/>
  <c r="G8"/>
  <c r="F8"/>
  <c r="E7"/>
  <c r="D7"/>
  <c r="C7"/>
  <c r="B7"/>
  <c r="H41" i="8"/>
  <c r="G41"/>
  <c r="F41"/>
  <c r="H40"/>
  <c r="F40"/>
  <c r="H39"/>
  <c r="F39"/>
  <c r="H38"/>
  <c r="G38"/>
  <c r="H37"/>
  <c r="G37"/>
  <c r="F37"/>
  <c r="H36"/>
  <c r="G36"/>
  <c r="F36"/>
  <c r="H35"/>
  <c r="G35"/>
  <c r="F35"/>
  <c r="E33"/>
  <c r="D33"/>
  <c r="D32" s="1"/>
  <c r="C33"/>
  <c r="C32" s="1"/>
  <c r="B33"/>
  <c r="B32" s="1"/>
  <c r="E32"/>
  <c r="E29"/>
  <c r="D29"/>
  <c r="C29"/>
  <c r="C20" s="1"/>
  <c r="B29"/>
  <c r="H28"/>
  <c r="G28"/>
  <c r="F28"/>
  <c r="H27"/>
  <c r="G27"/>
  <c r="F27"/>
  <c r="H26"/>
  <c r="G26"/>
  <c r="F26"/>
  <c r="F25"/>
  <c r="H24"/>
  <c r="G24"/>
  <c r="F24"/>
  <c r="E23"/>
  <c r="D23"/>
  <c r="H23" s="1"/>
  <c r="C23"/>
  <c r="B23"/>
  <c r="H22"/>
  <c r="G22"/>
  <c r="F22"/>
  <c r="H21"/>
  <c r="G21"/>
  <c r="F21"/>
  <c r="H18"/>
  <c r="G18"/>
  <c r="F18"/>
  <c r="H17"/>
  <c r="G17"/>
  <c r="F17"/>
  <c r="H15"/>
  <c r="G15"/>
  <c r="F15"/>
  <c r="H14"/>
  <c r="G14"/>
  <c r="F13"/>
  <c r="H12"/>
  <c r="G12"/>
  <c r="F12"/>
  <c r="E11"/>
  <c r="D11"/>
  <c r="C11"/>
  <c r="B11"/>
  <c r="H10"/>
  <c r="G10"/>
  <c r="F10"/>
  <c r="H9"/>
  <c r="G9"/>
  <c r="F9"/>
  <c r="H8"/>
  <c r="G8"/>
  <c r="F8"/>
  <c r="E7"/>
  <c r="D7"/>
  <c r="C7"/>
  <c r="B7"/>
  <c r="H41" i="7"/>
  <c r="G41"/>
  <c r="F41"/>
  <c r="H40"/>
  <c r="F40"/>
  <c r="H39"/>
  <c r="F39"/>
  <c r="H38"/>
  <c r="G38"/>
  <c r="H37"/>
  <c r="G37"/>
  <c r="F37"/>
  <c r="H36"/>
  <c r="G36"/>
  <c r="F36"/>
  <c r="H35"/>
  <c r="G35"/>
  <c r="F35"/>
  <c r="E33"/>
  <c r="D33"/>
  <c r="D32" s="1"/>
  <c r="C33"/>
  <c r="B33"/>
  <c r="E29"/>
  <c r="D29"/>
  <c r="C29"/>
  <c r="B29"/>
  <c r="H28"/>
  <c r="G28"/>
  <c r="F28"/>
  <c r="H27"/>
  <c r="G27"/>
  <c r="F27"/>
  <c r="H26"/>
  <c r="G26"/>
  <c r="F26"/>
  <c r="F25"/>
  <c r="H24"/>
  <c r="G24"/>
  <c r="F24"/>
  <c r="E23"/>
  <c r="D23"/>
  <c r="C23"/>
  <c r="B23"/>
  <c r="H22"/>
  <c r="G22"/>
  <c r="F22"/>
  <c r="H21"/>
  <c r="G21"/>
  <c r="F21"/>
  <c r="B20"/>
  <c r="H18"/>
  <c r="G18"/>
  <c r="F18"/>
  <c r="H17"/>
  <c r="G17"/>
  <c r="F17"/>
  <c r="H15"/>
  <c r="G15"/>
  <c r="F15"/>
  <c r="H14"/>
  <c r="G14"/>
  <c r="F13"/>
  <c r="H12"/>
  <c r="G12"/>
  <c r="F12"/>
  <c r="E11"/>
  <c r="D11"/>
  <c r="C11"/>
  <c r="C6" s="1"/>
  <c r="B11"/>
  <c r="H10"/>
  <c r="G10"/>
  <c r="F10"/>
  <c r="H9"/>
  <c r="G9"/>
  <c r="F9"/>
  <c r="H8"/>
  <c r="G8"/>
  <c r="F8"/>
  <c r="E7"/>
  <c r="D7"/>
  <c r="C7"/>
  <c r="B7"/>
  <c r="E23" i="6"/>
  <c r="E33"/>
  <c r="E32" s="1"/>
  <c r="E11"/>
  <c r="E29"/>
  <c r="E7"/>
  <c r="D23"/>
  <c r="H41"/>
  <c r="G41"/>
  <c r="F41"/>
  <c r="H40"/>
  <c r="F40"/>
  <c r="H39"/>
  <c r="F39"/>
  <c r="H38"/>
  <c r="G38"/>
  <c r="H37"/>
  <c r="G37"/>
  <c r="F37"/>
  <c r="H36"/>
  <c r="G36"/>
  <c r="F36"/>
  <c r="H35"/>
  <c r="G35"/>
  <c r="F35"/>
  <c r="D33"/>
  <c r="D32" s="1"/>
  <c r="C33"/>
  <c r="B33"/>
  <c r="B32" s="1"/>
  <c r="D29"/>
  <c r="C29"/>
  <c r="B29"/>
  <c r="H28"/>
  <c r="G28"/>
  <c r="F28"/>
  <c r="H27"/>
  <c r="G27"/>
  <c r="F27"/>
  <c r="H26"/>
  <c r="G26"/>
  <c r="F26"/>
  <c r="F25"/>
  <c r="H24"/>
  <c r="G24"/>
  <c r="F24"/>
  <c r="C23"/>
  <c r="B23"/>
  <c r="H22"/>
  <c r="G22"/>
  <c r="F22"/>
  <c r="H21"/>
  <c r="G21"/>
  <c r="F21"/>
  <c r="H18"/>
  <c r="G18"/>
  <c r="F18"/>
  <c r="H17"/>
  <c r="G17"/>
  <c r="F17"/>
  <c r="H15"/>
  <c r="G15"/>
  <c r="F15"/>
  <c r="H14"/>
  <c r="G14"/>
  <c r="F13"/>
  <c r="H12"/>
  <c r="G12"/>
  <c r="F12"/>
  <c r="D11"/>
  <c r="C11"/>
  <c r="B11"/>
  <c r="H10"/>
  <c r="G10"/>
  <c r="F10"/>
  <c r="H9"/>
  <c r="G9"/>
  <c r="F9"/>
  <c r="H8"/>
  <c r="G8"/>
  <c r="F8"/>
  <c r="D7"/>
  <c r="C7"/>
  <c r="C6" s="1"/>
  <c r="B7"/>
  <c r="B6" s="1"/>
  <c r="E33" i="5"/>
  <c r="E32" s="1"/>
  <c r="E23"/>
  <c r="E7"/>
  <c r="E11"/>
  <c r="H41"/>
  <c r="G41"/>
  <c r="F41"/>
  <c r="H40"/>
  <c r="F40"/>
  <c r="H39"/>
  <c r="F39"/>
  <c r="H38"/>
  <c r="G38"/>
  <c r="H37"/>
  <c r="G37"/>
  <c r="F37"/>
  <c r="H36"/>
  <c r="G36"/>
  <c r="F36"/>
  <c r="H35"/>
  <c r="G35"/>
  <c r="F35"/>
  <c r="D33"/>
  <c r="C33"/>
  <c r="C32" s="1"/>
  <c r="B33"/>
  <c r="B32" s="1"/>
  <c r="E29"/>
  <c r="D29"/>
  <c r="C29"/>
  <c r="B29"/>
  <c r="H28"/>
  <c r="G28"/>
  <c r="F28"/>
  <c r="H27"/>
  <c r="G27"/>
  <c r="F27"/>
  <c r="H26"/>
  <c r="G26"/>
  <c r="F26"/>
  <c r="F25"/>
  <c r="H24"/>
  <c r="G24"/>
  <c r="F24"/>
  <c r="D23"/>
  <c r="C23"/>
  <c r="C20" s="1"/>
  <c r="B23"/>
  <c r="B20" s="1"/>
  <c r="H22"/>
  <c r="G22"/>
  <c r="F22"/>
  <c r="H21"/>
  <c r="G21"/>
  <c r="F21"/>
  <c r="H18"/>
  <c r="G18"/>
  <c r="F18"/>
  <c r="H17"/>
  <c r="G17"/>
  <c r="F17"/>
  <c r="H15"/>
  <c r="G15"/>
  <c r="F15"/>
  <c r="H14"/>
  <c r="G14"/>
  <c r="F13"/>
  <c r="H12"/>
  <c r="G12"/>
  <c r="F12"/>
  <c r="D11"/>
  <c r="C11"/>
  <c r="B11"/>
  <c r="H10"/>
  <c r="G10"/>
  <c r="F10"/>
  <c r="H9"/>
  <c r="G9"/>
  <c r="F9"/>
  <c r="H8"/>
  <c r="G8"/>
  <c r="F8"/>
  <c r="E6"/>
  <c r="D7"/>
  <c r="C7"/>
  <c r="B7"/>
  <c r="I41" i="4"/>
  <c r="H41"/>
  <c r="G41"/>
  <c r="I40"/>
  <c r="G40"/>
  <c r="I39"/>
  <c r="G39"/>
  <c r="I38"/>
  <c r="H38"/>
  <c r="I37"/>
  <c r="H37"/>
  <c r="G37"/>
  <c r="I36"/>
  <c r="H36"/>
  <c r="G36"/>
  <c r="I35"/>
  <c r="H35"/>
  <c r="G35"/>
  <c r="F33"/>
  <c r="F32" s="1"/>
  <c r="E33"/>
  <c r="D33"/>
  <c r="D32" s="1"/>
  <c r="C33"/>
  <c r="F29"/>
  <c r="E29"/>
  <c r="D29"/>
  <c r="D20" s="1"/>
  <c r="C29"/>
  <c r="I28"/>
  <c r="H28"/>
  <c r="G28"/>
  <c r="I27"/>
  <c r="H27"/>
  <c r="G27"/>
  <c r="I26"/>
  <c r="H26"/>
  <c r="G26"/>
  <c r="G25"/>
  <c r="I24"/>
  <c r="H24"/>
  <c r="G24"/>
  <c r="F23"/>
  <c r="E23"/>
  <c r="D23"/>
  <c r="C23"/>
  <c r="I22"/>
  <c r="H22"/>
  <c r="G22"/>
  <c r="I21"/>
  <c r="H21"/>
  <c r="G21"/>
  <c r="I18"/>
  <c r="H18"/>
  <c r="G18"/>
  <c r="I17"/>
  <c r="H17"/>
  <c r="G17"/>
  <c r="I15"/>
  <c r="H15"/>
  <c r="G15"/>
  <c r="I14"/>
  <c r="H14"/>
  <c r="G13"/>
  <c r="I12"/>
  <c r="H12"/>
  <c r="G12"/>
  <c r="F11"/>
  <c r="E11"/>
  <c r="D11"/>
  <c r="C11"/>
  <c r="I10"/>
  <c r="H10"/>
  <c r="G10"/>
  <c r="I9"/>
  <c r="H9"/>
  <c r="G9"/>
  <c r="I8"/>
  <c r="H8"/>
  <c r="G8"/>
  <c r="F7"/>
  <c r="F6" s="1"/>
  <c r="E7"/>
  <c r="D7"/>
  <c r="C7"/>
  <c r="E23" i="3"/>
  <c r="I41"/>
  <c r="H41"/>
  <c r="G41"/>
  <c r="I40"/>
  <c r="G40"/>
  <c r="I39"/>
  <c r="G39"/>
  <c r="I38"/>
  <c r="H38"/>
  <c r="I37"/>
  <c r="H37"/>
  <c r="G37"/>
  <c r="I36"/>
  <c r="H36"/>
  <c r="G36"/>
  <c r="I35"/>
  <c r="H35"/>
  <c r="G35"/>
  <c r="F33"/>
  <c r="F32" s="1"/>
  <c r="E33"/>
  <c r="D33"/>
  <c r="D32" s="1"/>
  <c r="C33"/>
  <c r="C32" s="1"/>
  <c r="F29"/>
  <c r="E29"/>
  <c r="D29"/>
  <c r="C29"/>
  <c r="I28"/>
  <c r="H28"/>
  <c r="G28"/>
  <c r="I27"/>
  <c r="H27"/>
  <c r="G27"/>
  <c r="I26"/>
  <c r="H26"/>
  <c r="G26"/>
  <c r="G25"/>
  <c r="I24"/>
  <c r="H24"/>
  <c r="G24"/>
  <c r="F23"/>
  <c r="D23"/>
  <c r="C23"/>
  <c r="C20" s="1"/>
  <c r="I22"/>
  <c r="H22"/>
  <c r="G22"/>
  <c r="I21"/>
  <c r="H21"/>
  <c r="G21"/>
  <c r="I18"/>
  <c r="H18"/>
  <c r="G18"/>
  <c r="I17"/>
  <c r="H17"/>
  <c r="G17"/>
  <c r="I15"/>
  <c r="H15"/>
  <c r="G15"/>
  <c r="I14"/>
  <c r="H14"/>
  <c r="G13"/>
  <c r="I12"/>
  <c r="H12"/>
  <c r="G12"/>
  <c r="F11"/>
  <c r="E11"/>
  <c r="D11"/>
  <c r="C11"/>
  <c r="I10"/>
  <c r="H10"/>
  <c r="G10"/>
  <c r="I9"/>
  <c r="H9"/>
  <c r="G9"/>
  <c r="I8"/>
  <c r="H8"/>
  <c r="G8"/>
  <c r="F7"/>
  <c r="E7"/>
  <c r="D7"/>
  <c r="C7"/>
  <c r="I38" i="2"/>
  <c r="I39"/>
  <c r="I40"/>
  <c r="I41"/>
  <c r="H38"/>
  <c r="H41"/>
  <c r="G39"/>
  <c r="G40"/>
  <c r="G41"/>
  <c r="I38" i="1"/>
  <c r="I41"/>
  <c r="H38"/>
  <c r="H41"/>
  <c r="G39"/>
  <c r="G40"/>
  <c r="G41"/>
  <c r="E29" i="2"/>
  <c r="I37"/>
  <c r="H37"/>
  <c r="G37"/>
  <c r="I36"/>
  <c r="H36"/>
  <c r="G36"/>
  <c r="I35"/>
  <c r="H35"/>
  <c r="G35"/>
  <c r="F33"/>
  <c r="F32" s="1"/>
  <c r="E33"/>
  <c r="D33"/>
  <c r="C33"/>
  <c r="C32"/>
  <c r="F29"/>
  <c r="D29"/>
  <c r="D20" s="1"/>
  <c r="C29"/>
  <c r="I28"/>
  <c r="H28"/>
  <c r="G28"/>
  <c r="I27"/>
  <c r="H27"/>
  <c r="G27"/>
  <c r="I26"/>
  <c r="H26"/>
  <c r="G26"/>
  <c r="G25"/>
  <c r="I24"/>
  <c r="H24"/>
  <c r="G24"/>
  <c r="F23"/>
  <c r="E23"/>
  <c r="I23" s="1"/>
  <c r="D23"/>
  <c r="C23"/>
  <c r="I22"/>
  <c r="H22"/>
  <c r="G22"/>
  <c r="I21"/>
  <c r="H21"/>
  <c r="G21"/>
  <c r="I18"/>
  <c r="H18"/>
  <c r="G18"/>
  <c r="I17"/>
  <c r="H17"/>
  <c r="G17"/>
  <c r="I15"/>
  <c r="H15"/>
  <c r="G15"/>
  <c r="I14"/>
  <c r="H14"/>
  <c r="G13"/>
  <c r="I12"/>
  <c r="H12"/>
  <c r="G12"/>
  <c r="F11"/>
  <c r="E11"/>
  <c r="D11"/>
  <c r="D6" s="1"/>
  <c r="D5" s="1"/>
  <c r="C11"/>
  <c r="I10"/>
  <c r="H10"/>
  <c r="G10"/>
  <c r="I9"/>
  <c r="H9"/>
  <c r="G9"/>
  <c r="I8"/>
  <c r="H8"/>
  <c r="G8"/>
  <c r="F7"/>
  <c r="E7"/>
  <c r="D7"/>
  <c r="C7"/>
  <c r="H4" i="45" l="1"/>
  <c r="G4"/>
  <c r="F4"/>
  <c r="H4" i="43"/>
  <c r="F4"/>
  <c r="G4"/>
  <c r="D4" i="42"/>
  <c r="G4" s="1"/>
  <c r="F5"/>
  <c r="G5"/>
  <c r="H4"/>
  <c r="G5" i="37"/>
  <c r="H5"/>
  <c r="F5"/>
  <c r="C6" i="3"/>
  <c r="C5" s="1"/>
  <c r="C4" s="1"/>
  <c r="D6"/>
  <c r="E20"/>
  <c r="I7" i="4"/>
  <c r="F7" i="5"/>
  <c r="C20" i="6"/>
  <c r="E20"/>
  <c r="B6" i="7"/>
  <c r="B5" s="1"/>
  <c r="H11"/>
  <c r="H23"/>
  <c r="C20"/>
  <c r="C6" i="8"/>
  <c r="E6"/>
  <c r="C6" i="10"/>
  <c r="C5" s="1"/>
  <c r="H23"/>
  <c r="F5" i="13"/>
  <c r="H5"/>
  <c r="H5" i="20"/>
  <c r="H6" i="23"/>
  <c r="D5"/>
  <c r="D4" i="29"/>
  <c r="H5" i="35"/>
  <c r="D4" i="37"/>
  <c r="G4" i="41"/>
  <c r="H4"/>
  <c r="F4"/>
  <c r="D4" i="40"/>
  <c r="G4" s="1"/>
  <c r="F5"/>
  <c r="G5"/>
  <c r="G5" i="39"/>
  <c r="D4"/>
  <c r="H5"/>
  <c r="F5"/>
  <c r="H4" i="38"/>
  <c r="F4"/>
  <c r="G4"/>
  <c r="H4" i="37"/>
  <c r="F4"/>
  <c r="G4"/>
  <c r="G5" i="36"/>
  <c r="D4"/>
  <c r="H5"/>
  <c r="F5"/>
  <c r="H4" i="35"/>
  <c r="F4"/>
  <c r="G4"/>
  <c r="H5" i="34"/>
  <c r="F5"/>
  <c r="H4"/>
  <c r="F4"/>
  <c r="G4"/>
  <c r="H4" i="33"/>
  <c r="F4"/>
  <c r="G4"/>
  <c r="H4" i="32"/>
  <c r="F4"/>
  <c r="G4"/>
  <c r="C6" i="2"/>
  <c r="C20"/>
  <c r="I11" i="3"/>
  <c r="H23"/>
  <c r="F20" i="4"/>
  <c r="F5" s="1"/>
  <c r="F4" s="1"/>
  <c r="H7" i="7"/>
  <c r="B6" i="8"/>
  <c r="D20"/>
  <c r="B20"/>
  <c r="C6" i="9"/>
  <c r="H11"/>
  <c r="G7" i="10"/>
  <c r="F32" i="15"/>
  <c r="G32"/>
  <c r="F5" i="20"/>
  <c r="D6" i="4"/>
  <c r="D5" s="1"/>
  <c r="C5" i="7"/>
  <c r="G11"/>
  <c r="G11" i="10"/>
  <c r="F5" i="31"/>
  <c r="D4"/>
  <c r="G4" s="1"/>
  <c r="G5" i="30"/>
  <c r="D4"/>
  <c r="H5"/>
  <c r="F5"/>
  <c r="H4" i="29"/>
  <c r="F4"/>
  <c r="G4"/>
  <c r="H4" i="28"/>
  <c r="G4"/>
  <c r="F4"/>
  <c r="G5" i="27"/>
  <c r="G4"/>
  <c r="H4"/>
  <c r="F4"/>
  <c r="D4" i="26"/>
  <c r="H4" s="1"/>
  <c r="H5"/>
  <c r="F5"/>
  <c r="G4"/>
  <c r="F6" i="25"/>
  <c r="G6"/>
  <c r="G33"/>
  <c r="H33"/>
  <c r="F33"/>
  <c r="G5"/>
  <c r="D4"/>
  <c r="H5"/>
  <c r="F5"/>
  <c r="H33" i="24"/>
  <c r="H20"/>
  <c r="F20"/>
  <c r="G20"/>
  <c r="H6"/>
  <c r="F6"/>
  <c r="G6"/>
  <c r="D5"/>
  <c r="H5" i="23"/>
  <c r="H20" i="22"/>
  <c r="F20"/>
  <c r="G20"/>
  <c r="H6"/>
  <c r="F6"/>
  <c r="G6"/>
  <c r="D5"/>
  <c r="F5" i="21"/>
  <c r="G5"/>
  <c r="H33"/>
  <c r="F33"/>
  <c r="G33"/>
  <c r="D4"/>
  <c r="H33" i="20"/>
  <c r="F33"/>
  <c r="G33"/>
  <c r="D4"/>
  <c r="G6" i="19"/>
  <c r="D5"/>
  <c r="H6"/>
  <c r="F6"/>
  <c r="H6" i="18"/>
  <c r="D5"/>
  <c r="F5" s="1"/>
  <c r="F6"/>
  <c r="H5"/>
  <c r="H33"/>
  <c r="F33"/>
  <c r="G33"/>
  <c r="H20"/>
  <c r="F20"/>
  <c r="G20"/>
  <c r="F6" i="17"/>
  <c r="D5"/>
  <c r="H5" s="1"/>
  <c r="H6"/>
  <c r="H32"/>
  <c r="F32"/>
  <c r="G32"/>
  <c r="F32" i="16"/>
  <c r="F20"/>
  <c r="G20"/>
  <c r="G6"/>
  <c r="D5"/>
  <c r="H6"/>
  <c r="F6"/>
  <c r="G6" i="15"/>
  <c r="D5"/>
  <c r="H6"/>
  <c r="F6"/>
  <c r="F20" i="14"/>
  <c r="D5"/>
  <c r="F5" s="1"/>
  <c r="H6"/>
  <c r="G20"/>
  <c r="H32"/>
  <c r="F32"/>
  <c r="G32"/>
  <c r="H5"/>
  <c r="G5" i="13"/>
  <c r="B4"/>
  <c r="G20"/>
  <c r="H32"/>
  <c r="F32"/>
  <c r="D4"/>
  <c r="G32"/>
  <c r="H20" i="12"/>
  <c r="F20"/>
  <c r="G20"/>
  <c r="G5" i="11"/>
  <c r="H5"/>
  <c r="F5"/>
  <c r="G20"/>
  <c r="H20"/>
  <c r="F20"/>
  <c r="G33" i="10"/>
  <c r="H33"/>
  <c r="F33"/>
  <c r="H11"/>
  <c r="D6"/>
  <c r="F6" s="1"/>
  <c r="E20"/>
  <c r="F11"/>
  <c r="E6"/>
  <c r="E5" s="1"/>
  <c r="F7"/>
  <c r="B5"/>
  <c r="B4" s="1"/>
  <c r="C32"/>
  <c r="H32" s="1"/>
  <c r="H7"/>
  <c r="E32"/>
  <c r="F32" s="1"/>
  <c r="F23"/>
  <c r="D20"/>
  <c r="G23"/>
  <c r="G32"/>
  <c r="F23" i="9"/>
  <c r="H23"/>
  <c r="D6"/>
  <c r="H6" s="1"/>
  <c r="B6"/>
  <c r="B5" s="1"/>
  <c r="B4" s="1"/>
  <c r="D20"/>
  <c r="F20" s="1"/>
  <c r="H7"/>
  <c r="E6"/>
  <c r="E5" s="1"/>
  <c r="E4" s="1"/>
  <c r="G23"/>
  <c r="C20"/>
  <c r="C5" s="1"/>
  <c r="C4" s="1"/>
  <c r="F32"/>
  <c r="G32"/>
  <c r="G33"/>
  <c r="H32"/>
  <c r="F33"/>
  <c r="H33"/>
  <c r="D5"/>
  <c r="F7"/>
  <c r="F11"/>
  <c r="G7"/>
  <c r="G11"/>
  <c r="F32" i="8"/>
  <c r="E20"/>
  <c r="F20" s="1"/>
  <c r="G32"/>
  <c r="F33"/>
  <c r="G33"/>
  <c r="F23"/>
  <c r="G23"/>
  <c r="H32"/>
  <c r="H33"/>
  <c r="C5"/>
  <c r="C4" s="1"/>
  <c r="H11"/>
  <c r="H7"/>
  <c r="D6"/>
  <c r="G20"/>
  <c r="F7"/>
  <c r="F11"/>
  <c r="H20"/>
  <c r="G7"/>
  <c r="G11"/>
  <c r="E20" i="7"/>
  <c r="E6"/>
  <c r="F33"/>
  <c r="G33"/>
  <c r="H33"/>
  <c r="G7"/>
  <c r="D6"/>
  <c r="B32"/>
  <c r="F7"/>
  <c r="F11"/>
  <c r="C32"/>
  <c r="H32" s="1"/>
  <c r="E32"/>
  <c r="F32" s="1"/>
  <c r="D20"/>
  <c r="G23"/>
  <c r="F23"/>
  <c r="I7" i="3"/>
  <c r="I11" i="4"/>
  <c r="D20" i="3"/>
  <c r="H33" i="2"/>
  <c r="F6" i="3"/>
  <c r="C6" i="4"/>
  <c r="C6" i="5"/>
  <c r="C5" s="1"/>
  <c r="C4" s="1"/>
  <c r="B6"/>
  <c r="B5" s="1"/>
  <c r="B4" s="1"/>
  <c r="H11"/>
  <c r="H23"/>
  <c r="G33"/>
  <c r="C5" i="6"/>
  <c r="H23"/>
  <c r="G11"/>
  <c r="B20"/>
  <c r="B5" s="1"/>
  <c r="B4" s="1"/>
  <c r="H33"/>
  <c r="F33"/>
  <c r="G33"/>
  <c r="F11"/>
  <c r="D6"/>
  <c r="H6" s="1"/>
  <c r="H11"/>
  <c r="F7"/>
  <c r="G7"/>
  <c r="E6"/>
  <c r="E5" s="1"/>
  <c r="C32"/>
  <c r="H32" s="1"/>
  <c r="H7"/>
  <c r="F32"/>
  <c r="F23"/>
  <c r="D20"/>
  <c r="G23"/>
  <c r="G32"/>
  <c r="E20" i="5"/>
  <c r="E5" s="1"/>
  <c r="E4" s="1"/>
  <c r="G7"/>
  <c r="F33"/>
  <c r="H7"/>
  <c r="F23"/>
  <c r="D20"/>
  <c r="G23"/>
  <c r="H33"/>
  <c r="D6"/>
  <c r="F11"/>
  <c r="G11"/>
  <c r="D32"/>
  <c r="G23" i="4"/>
  <c r="H33"/>
  <c r="E20"/>
  <c r="I20" s="1"/>
  <c r="H23"/>
  <c r="I23"/>
  <c r="D4"/>
  <c r="I33"/>
  <c r="C32"/>
  <c r="E6"/>
  <c r="G11"/>
  <c r="G7"/>
  <c r="H7"/>
  <c r="H11"/>
  <c r="E32"/>
  <c r="C20"/>
  <c r="G33"/>
  <c r="G33" i="3"/>
  <c r="F20"/>
  <c r="F5" s="1"/>
  <c r="F4" s="1"/>
  <c r="I23"/>
  <c r="G23"/>
  <c r="H33"/>
  <c r="E32"/>
  <c r="I32" s="1"/>
  <c r="I33"/>
  <c r="D5"/>
  <c r="D4" s="1"/>
  <c r="H20"/>
  <c r="G7"/>
  <c r="G11"/>
  <c r="I20"/>
  <c r="H7"/>
  <c r="H11"/>
  <c r="E6"/>
  <c r="F20" i="2"/>
  <c r="G11"/>
  <c r="F6"/>
  <c r="G7"/>
  <c r="I33"/>
  <c r="E32"/>
  <c r="G32" s="1"/>
  <c r="I11"/>
  <c r="H11"/>
  <c r="E6"/>
  <c r="H7"/>
  <c r="I7"/>
  <c r="D32"/>
  <c r="D4" s="1"/>
  <c r="G33"/>
  <c r="G23"/>
  <c r="E20"/>
  <c r="H23"/>
  <c r="I8" i="1"/>
  <c r="I9"/>
  <c r="I10"/>
  <c r="I12"/>
  <c r="I14"/>
  <c r="I15"/>
  <c r="I17"/>
  <c r="I18"/>
  <c r="I21"/>
  <c r="I22"/>
  <c r="I24"/>
  <c r="I26"/>
  <c r="I27"/>
  <c r="I28"/>
  <c r="I35"/>
  <c r="I36"/>
  <c r="I37"/>
  <c r="H8"/>
  <c r="H9"/>
  <c r="H10"/>
  <c r="H12"/>
  <c r="H14"/>
  <c r="H15"/>
  <c r="H17"/>
  <c r="H18"/>
  <c r="H21"/>
  <c r="H22"/>
  <c r="H24"/>
  <c r="H26"/>
  <c r="H27"/>
  <c r="H28"/>
  <c r="H35"/>
  <c r="H36"/>
  <c r="H37"/>
  <c r="G8"/>
  <c r="G9"/>
  <c r="G10"/>
  <c r="G12"/>
  <c r="G13"/>
  <c r="G15"/>
  <c r="G17"/>
  <c r="G18"/>
  <c r="G21"/>
  <c r="G22"/>
  <c r="G24"/>
  <c r="G25"/>
  <c r="G26"/>
  <c r="G27"/>
  <c r="G28"/>
  <c r="G35"/>
  <c r="G36"/>
  <c r="G37"/>
  <c r="F4" i="42" l="1"/>
  <c r="F5" i="23"/>
  <c r="G5"/>
  <c r="C5" i="4"/>
  <c r="C4" s="1"/>
  <c r="B4" i="7"/>
  <c r="E5"/>
  <c r="D4" i="23"/>
  <c r="F4" i="40"/>
  <c r="H4"/>
  <c r="H4" i="39"/>
  <c r="F4"/>
  <c r="G4"/>
  <c r="H4" i="36"/>
  <c r="F4"/>
  <c r="G4"/>
  <c r="C4" i="6"/>
  <c r="G32" i="7"/>
  <c r="G6" i="9"/>
  <c r="C4" i="10"/>
  <c r="C5" i="2"/>
  <c r="C4" s="1"/>
  <c r="B5" i="8"/>
  <c r="B4" s="1"/>
  <c r="H4" i="31"/>
  <c r="F4"/>
  <c r="H4" i="30"/>
  <c r="F4"/>
  <c r="G4"/>
  <c r="F4" i="26"/>
  <c r="H4" i="25"/>
  <c r="F4"/>
  <c r="G4"/>
  <c r="G5" i="24"/>
  <c r="D4"/>
  <c r="H5"/>
  <c r="F5"/>
  <c r="G4" i="23"/>
  <c r="F4"/>
  <c r="H4"/>
  <c r="G5" i="22"/>
  <c r="D4"/>
  <c r="H5"/>
  <c r="F5"/>
  <c r="G4" i="21"/>
  <c r="H4"/>
  <c r="F4"/>
  <c r="G4" i="20"/>
  <c r="H4"/>
  <c r="F4"/>
  <c r="H5" i="19"/>
  <c r="F5"/>
  <c r="G5"/>
  <c r="D4"/>
  <c r="D4" i="18"/>
  <c r="H4" s="1"/>
  <c r="G5"/>
  <c r="G4"/>
  <c r="D4" i="17"/>
  <c r="G4" s="1"/>
  <c r="F5"/>
  <c r="G5"/>
  <c r="H5" i="16"/>
  <c r="F5"/>
  <c r="G5"/>
  <c r="D4"/>
  <c r="H5" i="15"/>
  <c r="F5"/>
  <c r="G5"/>
  <c r="D4"/>
  <c r="G5" i="14"/>
  <c r="D4"/>
  <c r="G4" s="1"/>
  <c r="H4" i="13"/>
  <c r="F4"/>
  <c r="G4"/>
  <c r="H5" i="12"/>
  <c r="F5"/>
  <c r="G5"/>
  <c r="D4"/>
  <c r="H4" i="11"/>
  <c r="G4"/>
  <c r="F4"/>
  <c r="H6" i="10"/>
  <c r="G6"/>
  <c r="E4"/>
  <c r="F20"/>
  <c r="H20"/>
  <c r="G20"/>
  <c r="D5"/>
  <c r="F6" i="9"/>
  <c r="G20"/>
  <c r="H20"/>
  <c r="H5"/>
  <c r="G5"/>
  <c r="F5"/>
  <c r="D4"/>
  <c r="E5" i="8"/>
  <c r="E4" s="1"/>
  <c r="H6"/>
  <c r="G6"/>
  <c r="F6"/>
  <c r="D5"/>
  <c r="C4" i="7"/>
  <c r="H6"/>
  <c r="F6"/>
  <c r="G6"/>
  <c r="D5"/>
  <c r="E4"/>
  <c r="H20"/>
  <c r="G20"/>
  <c r="F20"/>
  <c r="G6" i="6"/>
  <c r="F20"/>
  <c r="H20"/>
  <c r="G20"/>
  <c r="D5"/>
  <c r="F6"/>
  <c r="E4"/>
  <c r="G20" i="5"/>
  <c r="F20"/>
  <c r="H20"/>
  <c r="H32"/>
  <c r="G32"/>
  <c r="F32"/>
  <c r="H6"/>
  <c r="F6"/>
  <c r="D5"/>
  <c r="G6"/>
  <c r="H20" i="4"/>
  <c r="G20"/>
  <c r="I6"/>
  <c r="H6"/>
  <c r="G6"/>
  <c r="E5"/>
  <c r="I32"/>
  <c r="H32"/>
  <c r="G32"/>
  <c r="G20" i="3"/>
  <c r="G32"/>
  <c r="H32"/>
  <c r="I6"/>
  <c r="H6"/>
  <c r="G6"/>
  <c r="E5"/>
  <c r="F5" i="2"/>
  <c r="F4" s="1"/>
  <c r="G6"/>
  <c r="H32"/>
  <c r="E5"/>
  <c r="I5" s="1"/>
  <c r="I6"/>
  <c r="H6"/>
  <c r="H5"/>
  <c r="I32"/>
  <c r="G20"/>
  <c r="I20"/>
  <c r="H20"/>
  <c r="E4" l="1"/>
  <c r="G4" s="1"/>
  <c r="H4" i="24"/>
  <c r="F4"/>
  <c r="G4"/>
  <c r="H4" i="22"/>
  <c r="F4"/>
  <c r="G4"/>
  <c r="G4" i="19"/>
  <c r="H4"/>
  <c r="F4"/>
  <c r="F4" i="18"/>
  <c r="H4" i="17"/>
  <c r="F4"/>
  <c r="G4" i="16"/>
  <c r="H4"/>
  <c r="F4"/>
  <c r="G4" i="15"/>
  <c r="H4"/>
  <c r="F4"/>
  <c r="F4" i="14"/>
  <c r="H4"/>
  <c r="G4" i="12"/>
  <c r="H4"/>
  <c r="F4"/>
  <c r="D4" i="10"/>
  <c r="H5"/>
  <c r="G5"/>
  <c r="F5"/>
  <c r="G4" i="9"/>
  <c r="F4"/>
  <c r="H4"/>
  <c r="G5" i="8"/>
  <c r="F5"/>
  <c r="H5"/>
  <c r="D4"/>
  <c r="F5" i="7"/>
  <c r="D4"/>
  <c r="H5"/>
  <c r="G5"/>
  <c r="H5" i="6"/>
  <c r="D4"/>
  <c r="G5"/>
  <c r="F5"/>
  <c r="F5" i="5"/>
  <c r="D4"/>
  <c r="H5"/>
  <c r="G5"/>
  <c r="I5" i="4"/>
  <c r="H5"/>
  <c r="G5"/>
  <c r="E4"/>
  <c r="H5" i="3"/>
  <c r="I5"/>
  <c r="G5"/>
  <c r="E4"/>
  <c r="G5" i="2"/>
  <c r="I4"/>
  <c r="H4"/>
  <c r="F7" i="1"/>
  <c r="F11"/>
  <c r="F23"/>
  <c r="F29"/>
  <c r="F33"/>
  <c r="F32" s="1"/>
  <c r="E33"/>
  <c r="E29"/>
  <c r="E23"/>
  <c r="E11"/>
  <c r="E7"/>
  <c r="D33"/>
  <c r="D32" s="1"/>
  <c r="C33"/>
  <c r="C32" s="1"/>
  <c r="D29"/>
  <c r="C29"/>
  <c r="D23"/>
  <c r="C23"/>
  <c r="D11"/>
  <c r="C11"/>
  <c r="D7"/>
  <c r="C7"/>
  <c r="H4" i="10" l="1"/>
  <c r="G4"/>
  <c r="F4"/>
  <c r="H4" i="8"/>
  <c r="F4"/>
  <c r="G4"/>
  <c r="H4" i="7"/>
  <c r="F4"/>
  <c r="G4"/>
  <c r="I7" i="1"/>
  <c r="H7"/>
  <c r="G7"/>
  <c r="G11"/>
  <c r="H11"/>
  <c r="I11"/>
  <c r="H23"/>
  <c r="G23"/>
  <c r="I23"/>
  <c r="E32"/>
  <c r="I33"/>
  <c r="G33"/>
  <c r="H33"/>
  <c r="H4" i="6"/>
  <c r="G4"/>
  <c r="F4"/>
  <c r="H4" i="5"/>
  <c r="G4"/>
  <c r="F4"/>
  <c r="I4" i="4"/>
  <c r="H4"/>
  <c r="G4"/>
  <c r="I4" i="3"/>
  <c r="H4"/>
  <c r="G4"/>
  <c r="F20" i="1"/>
  <c r="F6"/>
  <c r="D20"/>
  <c r="E6"/>
  <c r="C20"/>
  <c r="E20"/>
  <c r="C6"/>
  <c r="D6"/>
  <c r="I20" l="1"/>
  <c r="H20"/>
  <c r="G20"/>
  <c r="I32"/>
  <c r="H32"/>
  <c r="I6"/>
  <c r="H6"/>
  <c r="G6"/>
  <c r="E5"/>
  <c r="C5"/>
  <c r="G32"/>
  <c r="F5"/>
  <c r="D5"/>
  <c r="D4" s="1"/>
  <c r="C4"/>
  <c r="E4"/>
  <c r="I4" l="1"/>
  <c r="H4"/>
  <c r="H5"/>
  <c r="I5"/>
  <c r="F4"/>
  <c r="G4" s="1"/>
  <c r="G5"/>
</calcChain>
</file>

<file path=xl/comments1.xml><?xml version="1.0" encoding="utf-8"?>
<comments xmlns="http://schemas.openxmlformats.org/spreadsheetml/2006/main">
  <authors>
    <author>User-PC</author>
  </authors>
  <commentList>
    <comment ref="E32" authorId="0">
      <text>
        <r>
          <rPr>
            <b/>
            <sz val="9"/>
            <color indexed="81"/>
            <rFont val="Tahoma"/>
            <family val="2"/>
            <charset val="204"/>
          </rPr>
          <t>User-PC:</t>
        </r>
        <r>
          <rPr>
            <sz val="9"/>
            <color indexed="81"/>
            <rFont val="Tahoma"/>
            <family val="2"/>
            <charset val="204"/>
          </rPr>
          <t xml:space="preserve">
Рвет на 200000 с аналитекой
В 317ф 625 605019,69</t>
        </r>
      </text>
    </comment>
  </commentList>
</comments>
</file>

<file path=xl/comments2.xml><?xml version="1.0" encoding="utf-8"?>
<comments xmlns="http://schemas.openxmlformats.org/spreadsheetml/2006/main">
  <authors>
    <author>User-PC</author>
  </authors>
  <commentList>
    <comment ref="E32" authorId="0">
      <text>
        <r>
          <rPr>
            <b/>
            <sz val="9"/>
            <color indexed="81"/>
            <rFont val="Tahoma"/>
            <family val="2"/>
            <charset val="204"/>
          </rPr>
          <t>User-PC:</t>
        </r>
        <r>
          <rPr>
            <sz val="9"/>
            <color indexed="81"/>
            <rFont val="Tahoma"/>
            <family val="2"/>
            <charset val="204"/>
          </rPr>
          <t xml:space="preserve">
Рвет на 200000 с аналитекой
В 317ф 625 605019,69</t>
        </r>
      </text>
    </comment>
  </commentList>
</comments>
</file>

<file path=xl/comments3.xml><?xml version="1.0" encoding="utf-8"?>
<comments xmlns="http://schemas.openxmlformats.org/spreadsheetml/2006/main">
  <authors>
    <author>User-PC</author>
  </authors>
  <commentList>
    <comment ref="E32" authorId="0">
      <text>
        <r>
          <rPr>
            <b/>
            <sz val="9"/>
            <color indexed="81"/>
            <rFont val="Tahoma"/>
            <family val="2"/>
            <charset val="204"/>
          </rPr>
          <t>User-PC:</t>
        </r>
        <r>
          <rPr>
            <sz val="9"/>
            <color indexed="81"/>
            <rFont val="Tahoma"/>
            <family val="2"/>
            <charset val="204"/>
          </rPr>
          <t xml:space="preserve">
Рвет на 200000 с аналитекой
В 317ф 625 605019,69</t>
        </r>
      </text>
    </comment>
  </commentList>
</comments>
</file>

<file path=xl/comments4.xml><?xml version="1.0" encoding="utf-8"?>
<comments xmlns="http://schemas.openxmlformats.org/spreadsheetml/2006/main">
  <authors>
    <author>User-PC</author>
  </authors>
  <commentList>
    <comment ref="E32" authorId="0">
      <text>
        <r>
          <rPr>
            <b/>
            <sz val="9"/>
            <color indexed="81"/>
            <rFont val="Tahoma"/>
            <family val="2"/>
            <charset val="204"/>
          </rPr>
          <t>User-PC:</t>
        </r>
        <r>
          <rPr>
            <sz val="9"/>
            <color indexed="81"/>
            <rFont val="Tahoma"/>
            <family val="2"/>
            <charset val="204"/>
          </rPr>
          <t xml:space="preserve">
Рвет на 200000 с аналитекой
В 317ф 625 605019,69</t>
        </r>
      </text>
    </comment>
  </commentList>
</comments>
</file>

<file path=xl/sharedStrings.xml><?xml version="1.0" encoding="utf-8"?>
<sst xmlns="http://schemas.openxmlformats.org/spreadsheetml/2006/main" count="2343" uniqueCount="137">
  <si>
    <t>Исполнение доходов</t>
  </si>
  <si>
    <t/>
  </si>
  <si>
    <t>Наименование показателя</t>
  </si>
  <si>
    <t>00000000000000000000</t>
  </si>
  <si>
    <t>Бюджет: МР "Малоярославецкий район"</t>
  </si>
  <si>
    <t>00010000000000000000</t>
  </si>
  <si>
    <t>НАЛОГОВЫЕ И НЕНАЛОГОВЫЕ ДОХОДЫ</t>
  </si>
  <si>
    <t xml:space="preserve">НАЛОГОВЫЕ  </t>
  </si>
  <si>
    <t>00010100000000000000</t>
  </si>
  <si>
    <t>НАЛОГИ НА ПРИБЫЛЬ, ДОХОДЫ</t>
  </si>
  <si>
    <t>00010101000000000000</t>
  </si>
  <si>
    <t>Налог на прибыль организаций</t>
  </si>
  <si>
    <t>00010102000000000000</t>
  </si>
  <si>
    <t>Налог на доходы физических лиц</t>
  </si>
  <si>
    <t>00010300000000000000</t>
  </si>
  <si>
    <t>НАЛОГИ НА ТОВАРЫ (РАБОТЫ, УСЛУГИ), РЕАЛИЗУЕМЫЕ НА ТЕРРИТОРИИ РОССИЙСКОЙ ФЕДЕРАЦИИ</t>
  </si>
  <si>
    <t>00010500000000000000</t>
  </si>
  <si>
    <t>НАЛОГИ НА СОВОКУПНЫЙ ДОХОД</t>
  </si>
  <si>
    <t>00010501000000000000</t>
  </si>
  <si>
    <t>Налог, взимаемый в связи с применением упрощенной системы налогообложения</t>
  </si>
  <si>
    <t>00010502000000000000</t>
  </si>
  <si>
    <t>Единый налог на вмененный доход</t>
  </si>
  <si>
    <t>00010503000000000000</t>
  </si>
  <si>
    <t>Единый сельскохозяйственный налог</t>
  </si>
  <si>
    <t>00010504000000000000</t>
  </si>
  <si>
    <t>Налог, взимаемый в связи с применением патентной системы налогообложения</t>
  </si>
  <si>
    <t>Налог на профессиональный доход</t>
  </si>
  <si>
    <t>00010600000000000000</t>
  </si>
  <si>
    <t>НАЛОГИ НА ИМУЩЕСТВО</t>
  </si>
  <si>
    <t>00010800000000000000</t>
  </si>
  <si>
    <t>ГОСУДАРСТВЕННАЯ ПОШЛИНА</t>
  </si>
  <si>
    <t xml:space="preserve"> ЗАДОЛЖЕННОСТЬ И ПЕРЕРАСЧЕТЫ ПО ОТМЕНЕННЫМ НАЛОГАМ, СБОРАМ И ИНЫМ ОБЯЗАТЕЛЬНЫМ ПЛАТЕЖАМ</t>
  </si>
  <si>
    <t>НЕНАЛОГОВЫЕ</t>
  </si>
  <si>
    <t>00011100000000000000</t>
  </si>
  <si>
    <t>ДОХОДЫ ОТ ИСПОЛЬЗОВАНИЯ ИМУЩЕСТВА, НАХОДЯЩЕГОСЯ В ГОСУДАРСТВЕННОЙ И МУНИЦИПАЛЬНОЙ СОБСТВЕННОСТИ</t>
  </si>
  <si>
    <t>00011200000000000000</t>
  </si>
  <si>
    <t>ПЛАТЕЖИ ПРИ ПОЛЬЗОВАНИИ ПРИРОДНЫМИ РЕСУРСАМИ</t>
  </si>
  <si>
    <t>00011300000000000000</t>
  </si>
  <si>
    <t>ДОХОДЫ ОТ ОКАЗАНИЯ ПЛАТНЫХ УСЛУГ (РАБОТ) И КОМПЕНСАЦИИ ЗАТРАТ ГОСУДАРСТВА</t>
  </si>
  <si>
    <t>00011301000000000000</t>
  </si>
  <si>
    <t>Доходы от оказания платных услуг (работ)</t>
  </si>
  <si>
    <t>00011302000000000000</t>
  </si>
  <si>
    <t>Доходы от компенсации затрат государства</t>
  </si>
  <si>
    <t>00011400000000000000</t>
  </si>
  <si>
    <t>ДОХОДЫ ОТ ПРОДАЖИ МАТЕРИАЛЬНЫХ И НЕМАТЕРИАЛЬНЫХ АКТИВОВ</t>
  </si>
  <si>
    <t>00011406000000000000</t>
  </si>
  <si>
    <t>Доходы от продажи земельных участков, находящихся в государственной и муниципальной собственности</t>
  </si>
  <si>
    <t>00011600000000000000</t>
  </si>
  <si>
    <t>ШТРАФЫ, САНКЦИИ, ВОЗМЕЩЕНИЕ УЩЕРБА</t>
  </si>
  <si>
    <t>00011700000000000000</t>
  </si>
  <si>
    <t>ПРОЧИЕ НЕНАЛОГОВЫЕ ДОХОДЫ</t>
  </si>
  <si>
    <t>00011701000000000000</t>
  </si>
  <si>
    <t>Невыясненные поступления</t>
  </si>
  <si>
    <t>00011705000000000000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</si>
  <si>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</si>
  <si>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</si>
  <si>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</si>
  <si>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</si>
  <si>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</si>
  <si>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</si>
  <si>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</si>
  <si>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БЕЗВОЗМЕЗДНЫЕ ПОСТУПЛЕНИЯ ОТ ГОСУДАРСТВЕННЫХ (МУНИЦИПАЛЬНЫХ) ОРГАНИЗАЦИЙ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</si>
  <si>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</si>
  <si>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</si>
  <si>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ДЕФИЦИТ (-), ПРОФИЦИТ (+) БЮДЖЕТА</t>
  </si>
  <si>
    <t>Утверждено на 2022 год</t>
  </si>
  <si>
    <t>Утверждено</t>
  </si>
  <si>
    <t>Уточнено</t>
  </si>
  <si>
    <t>Исполнено 2022 году</t>
  </si>
  <si>
    <t>Исполнено 2021 году</t>
  </si>
  <si>
    <t>Исполнение 2022 к 2021</t>
  </si>
  <si>
    <t>% исполнения бюджета за 2022 год</t>
  </si>
  <si>
    <t>К утвержденному</t>
  </si>
  <si>
    <t>К уточненному</t>
  </si>
  <si>
    <t>Исполнение доходов бюджета муниципального образования муниципального района "Малоярославецкий район" на 01.02.2022 года.</t>
  </si>
  <si>
    <t>Исполнение доходов бюджета муниципального образования муниципального района "Малоярославецкий район" на 01.03.2022 года.</t>
  </si>
  <si>
    <t>Исполнено в 2022 году</t>
  </si>
  <si>
    <t>Исполнение доходов бюджета муниципального образования муниципального района "Малоярославецкий район" на 01.04.2022 года.</t>
  </si>
  <si>
    <t>Исполнение доходов бюджета муниципального образования муниципального района "Малоярославецкий район" на 01.05.2022 года.</t>
  </si>
  <si>
    <t>Исполнение доходов бюджета муниципального образования муниципального района "Малоярославецкий район" на 01.06.2022 года.</t>
  </si>
  <si>
    <t>Исполнение доходов бюджета муниципального образования муниципального района "Малоярославецкий район" на 01.07.2022 года.</t>
  </si>
  <si>
    <t>Исполнено в 2021 году</t>
  </si>
  <si>
    <t>Исполнение доходов бюджета муниципального образования муниципального района "Малоярославецкий район" на 01.08.2022 года.</t>
  </si>
  <si>
    <t>Исполнение доходов бюджета муниципального образования муниципального района "Малоярославецкий район" на 01.09.2022 года.</t>
  </si>
  <si>
    <t>Исполнение доходов бюджета муниципального образования муниципального района "Малоярославецкий район" на 01.10.2022 года.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</si>
  <si>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</si>
  <si>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Исполнение доходов бюджета муниципального образования муниципального района "Малоярославецкий район" на 01.11.2022 года.</t>
  </si>
  <si>
    <t>Исполнение доходов бюджета муниципального образования муниципального района "Малоярославецкий район" на 01.12.2022 года.</t>
  </si>
  <si>
    <t>Исполнение доходов бюджета муниципального образования муниципального района "Малоярославецкий район" на 01.01.2023 года.</t>
  </si>
  <si>
    <t>Исполнение доходов бюджета муниципального образования муниципального района "Малоярославецкий район" на 01.02.2023 года.</t>
  </si>
  <si>
    <t>Утверждено на 2023 год</t>
  </si>
  <si>
    <t>Исполнено в 2023 году</t>
  </si>
  <si>
    <t>Исполнение 2023 к 2022</t>
  </si>
  <si>
    <t>% исполнения бюджета за 2023 год</t>
  </si>
  <si>
    <t>Исполнение доходов бюджета муниципального образования муниципального района "Малоярославецкий район" на 01.03.2023 года.</t>
  </si>
  <si>
    <t>Исполнение доходов бюджета муниципального образования муниципального района "Малоярославецкий район" на 01.04.2023 года.</t>
  </si>
  <si>
    <t>Исполнение доходов бюджета муниципального образования муниципального района "Малоярославецкий район" на 01.05.2023 года.</t>
  </si>
  <si>
    <t>Исполнение доходов бюджета муниципального образования муниципального района "Малоярославецкий район" на 01.06.2023 года.</t>
  </si>
  <si>
    <t>Исполнение доходов бюджета муниципального образования муниципального района "Малоярославецкий район" на 01.07.2023 года.</t>
  </si>
  <si>
    <t>Инициативные платежи</t>
  </si>
  <si>
    <t>Исполнение доходов бюджета муниципального образования муниципального района "Малоярославецкий район" на 01.08.2023 года.</t>
  </si>
  <si>
    <t>Исполнение доходов бюджета муниципального образования муниципального района "Малоярославецкий район" на 01.09.2023 года.</t>
  </si>
  <si>
    <t>Исполнение доходов бюджета муниципального образования муниципального района "Малоярославецкий район" на 01.10.2023 года.</t>
  </si>
  <si>
    <t>Исполнение доходов бюджета муниципального образования муниципального района "Малоярославецкий район" на 01.11.2023 года.</t>
  </si>
  <si>
    <t>Исполнение доходов бюджета муниципального образования муниципального района "Малоярославецкий район" на 01.12.2023 года.</t>
  </si>
  <si>
    <t>Исполнение доходов бюджета муниципального образования муниципального района "Малоярославецкий район" на 01.01.2024 года.</t>
  </si>
  <si>
    <t>ПРОЧИЕ БЕЗВОЗМЕЗДНЫЕ ПОСТУПЛЕНИЯ</t>
  </si>
  <si>
    <t>Исполнение доходов бюджета муниципального образования муниципального района "Малоярославецкий район" на 01.02.2024 года.</t>
  </si>
  <si>
    <t>Утверждено на 2024 год</t>
  </si>
  <si>
    <t>Исполнено в 2024 году</t>
  </si>
  <si>
    <t>Исполнение 2024 к 2023</t>
  </si>
  <si>
    <t>Исполнение доходов бюджета муниципального образования муниципального района "Малоярославецкий район" на 01.03.2024 года.</t>
  </si>
  <si>
    <t>Исполнение доходов бюджета муниципального образования муниципального района "Малоярославецкий район" на 01.04.2024 года.</t>
  </si>
  <si>
    <t>ПЕРЕЧИСЛЕНИЯ ДЛЯ ОСУЩЕСТВЛЕНИЯ ВОЗВРАТА (ЗАЧЕТА)</t>
  </si>
  <si>
    <t>Исполнение доходов бюджета муниципального образования муниципального района "Малоярославецкий район" на 01.05.2024 года.</t>
  </si>
  <si>
    <t>Исполнение доходов бюджета муниципального образования муниципального района "Малоярославецкий район" на 01.06.2024 года.</t>
  </si>
  <si>
    <t>% исполнения бюджета за 2024 год</t>
  </si>
  <si>
    <t>Исполнение доходов бюджета муниципального образования муниципального района "Малоярославецкий район" на 01.07.2024 года.</t>
  </si>
  <si>
    <t>Исполнение доходов бюджета муниципального образования муниципального района "Малоярославецкий район" на 01.08.2024 года.</t>
  </si>
  <si>
    <t>Исполнение доходов бюджета муниципального образования муниципального района "Малоярославецкий район" на 01.09.2024 года.</t>
  </si>
  <si>
    <t>Исполнение доходов бюджета муниципального образования муниципального района "Малоярославецкий район" на 01.10.2024 года.</t>
  </si>
  <si>
    <t>Исполнение доходов бюджета муниципального образования муниципального района "Малоярославецкий район" на 01.12.2024 года.</t>
  </si>
  <si>
    <t>Исполнение доходов бюджета муниципального образования муниципального района "Малоярославецкий район" на 01.01.2025 года.</t>
  </si>
  <si>
    <t>Исполнение доходов бюджета муниципального образования муниципального района "Малоярославецкий район" на 01.02.2025 года.</t>
  </si>
  <si>
    <t>Утверждено на 2025 год</t>
  </si>
  <si>
    <t>Исполнено в 2025 году</t>
  </si>
  <si>
    <t>Исполнение 2025 к 2024</t>
  </si>
  <si>
    <t>% исполнения бюджета за 2025 год</t>
  </si>
  <si>
    <t>Исполнение доходов бюджета муниципального образования муниципального района "Малоярославецкий район" на 01.03.2025 года.</t>
  </si>
  <si>
    <t>Исполнение доходов бюджета муниципального образования муниципального района "Малоярославецкий район" на 01.04.2025 года.</t>
  </si>
  <si>
    <t>Исполнение доходов бюджета муниципального образования муниципального района "Малоярославецкий район" на 01.05.2025 года.</t>
  </si>
  <si>
    <t>Исполнение доходов бюджета муниципального образования муниципального района "Малоярославецкий район" на 01.06.2025 года.</t>
  </si>
  <si>
    <t>Исполнение доходов бюджета муниципального образования муниципального района "Малоярославецкий район" на 01.07.2025 года.</t>
  </si>
  <si>
    <t>Исполнение доходов бюджета муниципального образования муниципального района "Малоярославецкий район" на 01.08.2025 года.</t>
  </si>
  <si>
    <t>Исполнение доходов бюджета муниципального образования муниципального района "Малоярославецкий район" на 01.09.2025 года.</t>
  </si>
  <si>
    <t>Исполнение доходов бюджета муниципального образования муниципального района "Малоярославецкий район" на 01.10.2025 года.</t>
  </si>
  <si>
    <t>Исполнение доходов бюджета муниципального образования муниципального района "Малоярославецкий район" на 01.11.2025 года.</t>
  </si>
</sst>
</file>

<file path=xl/styles.xml><?xml version="1.0" encoding="utf-8"?>
<styleSheet xmlns="http://schemas.openxmlformats.org/spreadsheetml/2006/main">
  <fonts count="20">
    <font>
      <sz val="11"/>
      <name val="Calibri"/>
      <family val="2"/>
    </font>
    <font>
      <b/>
      <sz val="12"/>
      <color rgb="FF000000"/>
      <name val="Arial Cyr"/>
      <family val="2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Arial Cyr"/>
      <family val="2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000000"/>
      <name val="Arial Cyr"/>
      <family val="2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8">
    <xf numFmtId="0" fontId="0" fillId="0" borderId="0"/>
    <xf numFmtId="0" fontId="1" fillId="0" borderId="0">
      <alignment horizontal="center" wrapText="1"/>
    </xf>
    <xf numFmtId="0" fontId="5" fillId="0" borderId="2">
      <alignment horizontal="center" vertical="center" wrapText="1"/>
    </xf>
    <xf numFmtId="49" fontId="5" fillId="0" borderId="2">
      <alignment horizontal="center" vertical="top" shrinkToFit="1"/>
    </xf>
    <xf numFmtId="0" fontId="5" fillId="0" borderId="2">
      <alignment horizontal="left" vertical="top" wrapText="1"/>
    </xf>
    <xf numFmtId="4" fontId="9" fillId="2" borderId="2">
      <alignment horizontal="right" vertical="top" shrinkToFit="1"/>
    </xf>
    <xf numFmtId="0" fontId="13" fillId="0" borderId="0"/>
    <xf numFmtId="0" fontId="14" fillId="0" borderId="0">
      <alignment horizontal="left" wrapText="1"/>
    </xf>
    <xf numFmtId="0" fontId="14" fillId="0" borderId="0"/>
    <xf numFmtId="0" fontId="15" fillId="0" borderId="0">
      <alignment horizontal="center" wrapText="1"/>
    </xf>
    <xf numFmtId="0" fontId="15" fillId="0" borderId="0">
      <alignment horizontal="center"/>
    </xf>
    <xf numFmtId="0" fontId="14" fillId="0" borderId="0">
      <alignment horizontal="right"/>
    </xf>
    <xf numFmtId="0" fontId="14" fillId="0" borderId="2">
      <alignment horizontal="center" vertical="center" wrapText="1"/>
    </xf>
    <xf numFmtId="0" fontId="14" fillId="0" borderId="2">
      <alignment horizontal="center" vertical="center" wrapText="1"/>
    </xf>
    <xf numFmtId="0" fontId="14" fillId="0" borderId="2">
      <alignment horizontal="center" vertical="center" wrapText="1"/>
    </xf>
    <xf numFmtId="0" fontId="14" fillId="0" borderId="2">
      <alignment horizontal="center" vertical="center" wrapText="1"/>
    </xf>
    <xf numFmtId="0" fontId="14" fillId="0" borderId="2">
      <alignment horizontal="center" vertical="center" wrapText="1"/>
    </xf>
    <xf numFmtId="0" fontId="14" fillId="0" borderId="2">
      <alignment horizontal="center" vertical="center" wrapText="1"/>
    </xf>
    <xf numFmtId="0" fontId="14" fillId="0" borderId="2">
      <alignment horizontal="center" vertical="center" wrapText="1"/>
    </xf>
    <xf numFmtId="0" fontId="14" fillId="0" borderId="5">
      <alignment horizontal="center" vertical="center" wrapText="1"/>
    </xf>
    <xf numFmtId="1" fontId="14" fillId="0" borderId="2">
      <alignment horizontal="center" vertical="top" shrinkToFit="1"/>
    </xf>
    <xf numFmtId="0" fontId="14" fillId="0" borderId="2">
      <alignment horizontal="left" vertical="top" wrapText="1"/>
    </xf>
    <xf numFmtId="0" fontId="14" fillId="0" borderId="2">
      <alignment horizontal="center" vertical="top" wrapText="1"/>
    </xf>
    <xf numFmtId="4" fontId="12" fillId="2" borderId="2">
      <alignment horizontal="right" vertical="top" shrinkToFit="1"/>
    </xf>
    <xf numFmtId="10" fontId="12" fillId="2" borderId="2">
      <alignment horizontal="center" vertical="top" shrinkToFit="1"/>
    </xf>
    <xf numFmtId="1" fontId="12" fillId="0" borderId="2">
      <alignment horizontal="left" vertical="top" shrinkToFit="1"/>
    </xf>
    <xf numFmtId="1" fontId="12" fillId="0" borderId="13">
      <alignment horizontal="left" vertical="top" shrinkToFit="1"/>
    </xf>
    <xf numFmtId="4" fontId="12" fillId="5" borderId="2">
      <alignment horizontal="right" vertical="top" shrinkToFit="1"/>
    </xf>
    <xf numFmtId="10" fontId="12" fillId="5" borderId="2">
      <alignment horizontal="center" vertical="top" shrinkToFit="1"/>
    </xf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6" borderId="0"/>
    <xf numFmtId="4" fontId="14" fillId="0" borderId="2">
      <alignment horizontal="right" vertical="top" shrinkToFit="1"/>
    </xf>
    <xf numFmtId="10" fontId="14" fillId="0" borderId="2">
      <alignment horizontal="center" vertical="top" shrinkToFit="1"/>
    </xf>
    <xf numFmtId="0" fontId="14" fillId="6" borderId="0">
      <alignment horizontal="left"/>
    </xf>
  </cellStyleXfs>
  <cellXfs count="166">
    <xf numFmtId="0" fontId="0" fillId="0" borderId="0" xfId="0"/>
    <xf numFmtId="0" fontId="2" fillId="0" borderId="0" xfId="1" applyFont="1">
      <alignment horizontal="center" wrapText="1"/>
    </xf>
    <xf numFmtId="0" fontId="4" fillId="0" borderId="0" xfId="0" applyFont="1" applyProtection="1">
      <protection locked="0"/>
    </xf>
    <xf numFmtId="0" fontId="6" fillId="0" borderId="3" xfId="2" applyFont="1" applyBorder="1">
      <alignment horizontal="center" vertical="center" wrapText="1"/>
    </xf>
    <xf numFmtId="49" fontId="7" fillId="0" borderId="2" xfId="3" applyFont="1">
      <alignment horizontal="center" vertical="top" shrinkToFit="1"/>
    </xf>
    <xf numFmtId="0" fontId="7" fillId="0" borderId="2" xfId="4" applyFont="1">
      <alignment horizontal="left" vertical="top" wrapText="1"/>
    </xf>
    <xf numFmtId="4" fontId="7" fillId="3" borderId="2" xfId="5" applyFont="1" applyFill="1">
      <alignment horizontal="right" vertical="top" shrinkToFit="1"/>
    </xf>
    <xf numFmtId="0" fontId="8" fillId="0" borderId="0" xfId="0" applyFont="1" applyProtection="1">
      <protection locked="0"/>
    </xf>
    <xf numFmtId="49" fontId="6" fillId="0" borderId="2" xfId="3" applyFont="1">
      <alignment horizontal="center" vertical="top" shrinkToFit="1"/>
    </xf>
    <xf numFmtId="0" fontId="6" fillId="0" borderId="2" xfId="4" applyFont="1">
      <alignment horizontal="left" vertical="top" wrapText="1"/>
    </xf>
    <xf numFmtId="4" fontId="6" fillId="3" borderId="2" xfId="5" applyFont="1" applyFill="1">
      <alignment horizontal="right" vertical="top" shrinkToFit="1"/>
    </xf>
    <xf numFmtId="0" fontId="10" fillId="0" borderId="2" xfId="0" applyFont="1" applyBorder="1" applyAlignment="1" applyProtection="1">
      <alignment wrapText="1"/>
      <protection locked="0"/>
    </xf>
    <xf numFmtId="4" fontId="10" fillId="0" borderId="2" xfId="0" applyNumberFormat="1" applyFont="1" applyBorder="1" applyProtection="1">
      <protection locked="0"/>
    </xf>
    <xf numFmtId="4" fontId="4" fillId="0" borderId="0" xfId="0" applyNumberFormat="1" applyFont="1" applyProtection="1">
      <protection locked="0"/>
    </xf>
    <xf numFmtId="0" fontId="10" fillId="0" borderId="3" xfId="0" applyFont="1" applyBorder="1" applyAlignment="1" applyProtection="1">
      <alignment wrapText="1"/>
      <protection locked="0"/>
    </xf>
    <xf numFmtId="4" fontId="10" fillId="0" borderId="3" xfId="0" applyNumberFormat="1" applyFont="1" applyBorder="1" applyProtection="1">
      <protection locked="0"/>
    </xf>
    <xf numFmtId="0" fontId="7" fillId="0" borderId="6" xfId="2" applyFont="1" applyBorder="1">
      <alignment horizontal="center" vertical="center" wrapText="1"/>
    </xf>
    <xf numFmtId="0" fontId="7" fillId="0" borderId="7" xfId="2" applyFont="1" applyBorder="1">
      <alignment horizontal="center" vertical="center" wrapText="1"/>
    </xf>
    <xf numFmtId="4" fontId="7" fillId="3" borderId="8" xfId="5" applyFont="1" applyFill="1" applyBorder="1">
      <alignment horizontal="right" vertical="top" shrinkToFit="1"/>
    </xf>
    <xf numFmtId="0" fontId="11" fillId="0" borderId="8" xfId="0" applyFont="1" applyBorder="1" applyAlignment="1" applyProtection="1">
      <alignment horizontal="center" vertical="center" wrapText="1"/>
      <protection locked="0"/>
    </xf>
    <xf numFmtId="4" fontId="6" fillId="0" borderId="2" xfId="5" applyFont="1" applyFill="1">
      <alignment horizontal="right" vertical="top" shrinkToFit="1"/>
    </xf>
    <xf numFmtId="0" fontId="7" fillId="4" borderId="6" xfId="2" applyFont="1" applyFill="1" applyBorder="1">
      <alignment horizontal="center" vertical="center" wrapText="1"/>
    </xf>
    <xf numFmtId="0" fontId="8" fillId="0" borderId="2" xfId="0" applyFont="1" applyBorder="1" applyAlignment="1" applyProtection="1">
      <alignment wrapText="1"/>
      <protection locked="0"/>
    </xf>
    <xf numFmtId="0" fontId="8" fillId="0" borderId="2" xfId="0" applyFont="1" applyBorder="1" applyProtection="1">
      <protection locked="0"/>
    </xf>
    <xf numFmtId="4" fontId="8" fillId="0" borderId="2" xfId="0" applyNumberFormat="1" applyFont="1" applyBorder="1" applyProtection="1">
      <protection locked="0"/>
    </xf>
    <xf numFmtId="4" fontId="7" fillId="0" borderId="2" xfId="5" applyFont="1" applyFill="1">
      <alignment horizontal="right" vertical="top" shrinkToFit="1"/>
    </xf>
    <xf numFmtId="3" fontId="7" fillId="3" borderId="2" xfId="5" applyNumberFormat="1" applyFont="1" applyFill="1" applyAlignment="1">
      <alignment horizontal="right" shrinkToFit="1"/>
    </xf>
    <xf numFmtId="3" fontId="8" fillId="0" borderId="2" xfId="0" applyNumberFormat="1" applyFont="1" applyBorder="1" applyProtection="1">
      <protection locked="0"/>
    </xf>
    <xf numFmtId="3" fontId="7" fillId="0" borderId="2" xfId="5" applyNumberFormat="1" applyFont="1" applyFill="1" applyAlignment="1">
      <alignment horizontal="right" shrinkToFit="1"/>
    </xf>
    <xf numFmtId="3" fontId="7" fillId="3" borderId="2" xfId="5" applyNumberFormat="1" applyFont="1" applyFill="1">
      <alignment horizontal="right" vertical="top" shrinkToFit="1"/>
    </xf>
    <xf numFmtId="3" fontId="8" fillId="0" borderId="2" xfId="0" applyNumberFormat="1" applyFont="1" applyBorder="1" applyAlignment="1" applyProtection="1">
      <alignment vertical="top"/>
      <protection locked="0"/>
    </xf>
    <xf numFmtId="3" fontId="7" fillId="0" borderId="2" xfId="5" applyNumberFormat="1" applyFont="1" applyFill="1">
      <alignment horizontal="right" vertical="top" shrinkToFit="1"/>
    </xf>
    <xf numFmtId="0" fontId="8" fillId="0" borderId="4" xfId="0" applyFont="1" applyBorder="1" applyProtection="1">
      <protection locked="0"/>
    </xf>
    <xf numFmtId="4" fontId="8" fillId="0" borderId="4" xfId="0" applyNumberFormat="1" applyFont="1" applyBorder="1" applyProtection="1">
      <protection locked="0"/>
    </xf>
    <xf numFmtId="0" fontId="7" fillId="3" borderId="4" xfId="2" applyFont="1" applyFill="1" applyBorder="1">
      <alignment horizontal="center" vertical="center" wrapText="1"/>
    </xf>
    <xf numFmtId="0" fontId="7" fillId="0" borderId="4" xfId="2" applyFont="1" applyBorder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7" fillId="0" borderId="4" xfId="4" applyFont="1" applyBorder="1">
      <alignment horizontal="left" vertical="top" wrapText="1"/>
    </xf>
    <xf numFmtId="4" fontId="7" fillId="3" borderId="4" xfId="5" applyFont="1" applyFill="1" applyBorder="1">
      <alignment horizontal="right" vertical="top" shrinkToFit="1"/>
    </xf>
    <xf numFmtId="3" fontId="7" fillId="3" borderId="4" xfId="5" applyNumberFormat="1" applyFont="1" applyFill="1" applyBorder="1" applyAlignment="1">
      <alignment horizontal="right" shrinkToFit="1"/>
    </xf>
    <xf numFmtId="3" fontId="8" fillId="0" borderId="4" xfId="0" applyNumberFormat="1" applyFont="1" applyBorder="1" applyProtection="1">
      <protection locked="0"/>
    </xf>
    <xf numFmtId="4" fontId="7" fillId="0" borderId="4" xfId="5" applyFont="1" applyFill="1" applyBorder="1">
      <alignment horizontal="right" vertical="top" shrinkToFit="1"/>
    </xf>
    <xf numFmtId="3" fontId="7" fillId="0" borderId="4" xfId="5" applyNumberFormat="1" applyFont="1" applyFill="1" applyBorder="1" applyAlignment="1">
      <alignment horizontal="right" shrinkToFit="1"/>
    </xf>
    <xf numFmtId="0" fontId="6" fillId="0" borderId="4" xfId="4" applyFont="1" applyBorder="1">
      <alignment horizontal="left" vertical="top" wrapText="1"/>
    </xf>
    <xf numFmtId="4" fontId="6" fillId="3" borderId="4" xfId="5" applyFont="1" applyFill="1" applyBorder="1">
      <alignment horizontal="right" vertical="top" shrinkToFit="1"/>
    </xf>
    <xf numFmtId="4" fontId="6" fillId="0" borderId="4" xfId="5" applyFont="1" applyFill="1" applyBorder="1">
      <alignment horizontal="right" vertical="top" shrinkToFit="1"/>
    </xf>
    <xf numFmtId="0" fontId="8" fillId="0" borderId="4" xfId="0" applyFont="1" applyBorder="1" applyAlignment="1" applyProtection="1">
      <alignment wrapText="1"/>
      <protection locked="0"/>
    </xf>
    <xf numFmtId="0" fontId="10" fillId="0" borderId="4" xfId="0" applyFont="1" applyBorder="1" applyAlignment="1" applyProtection="1">
      <alignment wrapText="1"/>
      <protection locked="0"/>
    </xf>
    <xf numFmtId="4" fontId="10" fillId="0" borderId="4" xfId="0" applyNumberFormat="1" applyFont="1" applyBorder="1" applyProtection="1">
      <protection locked="0"/>
    </xf>
    <xf numFmtId="0" fontId="7" fillId="4" borderId="4" xfId="2" applyFont="1" applyFill="1" applyBorder="1">
      <alignment horizontal="center" vertical="center" wrapTex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4" fontId="7" fillId="3" borderId="2" xfId="5" applyNumberFormat="1" applyFont="1" applyFill="1" applyProtection="1">
      <alignment horizontal="right" vertical="top" shrinkToFit="1"/>
    </xf>
    <xf numFmtId="4" fontId="6" fillId="3" borderId="2" xfId="5" applyNumberFormat="1" applyFont="1" applyFill="1" applyProtection="1">
      <alignment horizontal="right" vertical="top" shrinkToFit="1"/>
    </xf>
    <xf numFmtId="4" fontId="10" fillId="0" borderId="2" xfId="0" applyNumberFormat="1" applyFont="1" applyFill="1" applyBorder="1" applyProtection="1">
      <protection locked="0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4" fontId="8" fillId="3" borderId="2" xfId="0" applyNumberFormat="1" applyFont="1" applyFill="1" applyBorder="1" applyProtection="1">
      <protection locked="0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4" fontId="6" fillId="3" borderId="2" xfId="5" applyNumberFormat="1" applyFont="1" applyFill="1" applyAlignment="1" applyProtection="1">
      <alignment horizontal="right" vertical="top" shrinkToFi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4" fontId="7" fillId="3" borderId="4" xfId="5" applyFont="1" applyFill="1" applyBorder="1" applyAlignment="1">
      <alignment horizontal="right" vertical="top" shrinkToFit="1"/>
    </xf>
    <xf numFmtId="4" fontId="7" fillId="3" borderId="2" xfId="5" applyNumberFormat="1" applyFont="1" applyFill="1" applyAlignment="1" applyProtection="1">
      <alignment horizontal="right" vertical="top" shrinkToFit="1"/>
    </xf>
    <xf numFmtId="4" fontId="7" fillId="3" borderId="2" xfId="5" applyFont="1" applyFill="1" applyAlignment="1">
      <alignment horizontal="right" vertical="top" shrinkToFit="1"/>
    </xf>
    <xf numFmtId="3" fontId="7" fillId="3" borderId="4" xfId="5" applyNumberFormat="1" applyFont="1" applyFill="1" applyBorder="1" applyAlignment="1">
      <alignment horizontal="right" vertical="top" shrinkToFit="1"/>
    </xf>
    <xf numFmtId="3" fontId="8" fillId="0" borderId="4" xfId="0" applyNumberFormat="1" applyFont="1" applyBorder="1" applyAlignment="1" applyProtection="1">
      <alignment vertical="top"/>
      <protection locked="0"/>
    </xf>
    <xf numFmtId="4" fontId="7" fillId="0" borderId="4" xfId="5" applyFont="1" applyFill="1" applyBorder="1" applyAlignment="1">
      <alignment horizontal="right" vertical="top" shrinkToFit="1"/>
    </xf>
    <xf numFmtId="4" fontId="7" fillId="0" borderId="2" xfId="5" applyFont="1" applyFill="1" applyAlignment="1">
      <alignment horizontal="right" vertical="top" shrinkToFit="1"/>
    </xf>
    <xf numFmtId="3" fontId="7" fillId="0" borderId="4" xfId="5" applyNumberFormat="1" applyFont="1" applyFill="1" applyBorder="1" applyAlignment="1">
      <alignment horizontal="right" vertical="top" shrinkToFit="1"/>
    </xf>
    <xf numFmtId="4" fontId="6" fillId="3" borderId="4" xfId="5" applyFont="1" applyFill="1" applyBorder="1" applyAlignment="1">
      <alignment horizontal="right" vertical="top" shrinkToFit="1"/>
    </xf>
    <xf numFmtId="4" fontId="6" fillId="3" borderId="2" xfId="5" applyFont="1" applyFill="1" applyAlignment="1">
      <alignment horizontal="right" vertical="top" shrinkToFit="1"/>
    </xf>
    <xf numFmtId="4" fontId="8" fillId="0" borderId="4" xfId="0" applyNumberFormat="1" applyFont="1" applyBorder="1" applyAlignment="1" applyProtection="1">
      <alignment vertical="top"/>
      <protection locked="0"/>
    </xf>
    <xf numFmtId="4" fontId="8" fillId="0" borderId="2" xfId="0" applyNumberFormat="1" applyFont="1" applyBorder="1" applyAlignment="1" applyProtection="1">
      <alignment vertical="top"/>
      <protection locked="0"/>
    </xf>
    <xf numFmtId="4" fontId="10" fillId="0" borderId="4" xfId="0" applyNumberFormat="1" applyFont="1" applyBorder="1" applyAlignment="1" applyProtection="1">
      <alignment vertical="top"/>
      <protection locked="0"/>
    </xf>
    <xf numFmtId="4" fontId="10" fillId="0" borderId="2" xfId="0" applyNumberFormat="1" applyFont="1" applyFill="1" applyBorder="1" applyAlignment="1" applyProtection="1">
      <alignment vertical="top"/>
      <protection locked="0"/>
    </xf>
    <xf numFmtId="4" fontId="10" fillId="0" borderId="2" xfId="0" applyNumberFormat="1" applyFont="1" applyBorder="1" applyAlignment="1" applyProtection="1">
      <alignment vertical="top"/>
      <protection locked="0"/>
    </xf>
    <xf numFmtId="4" fontId="10" fillId="0" borderId="3" xfId="0" applyNumberFormat="1" applyFont="1" applyBorder="1" applyAlignment="1" applyProtection="1">
      <alignment vertical="top"/>
      <protection locked="0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4" fontId="6" fillId="3" borderId="0" xfId="5" applyFont="1" applyFill="1" applyBorder="1">
      <alignment horizontal="right" vertical="top" shrinkToFi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4" fontId="6" fillId="3" borderId="0" xfId="5" applyFont="1" applyFill="1" applyBorder="1" applyAlignment="1">
      <alignment horizontal="right" vertical="top" shrinkToFit="1"/>
    </xf>
    <xf numFmtId="4" fontId="4" fillId="0" borderId="0" xfId="0" applyNumberFormat="1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0" fontId="8" fillId="8" borderId="4" xfId="0" applyFont="1" applyFill="1" applyBorder="1" applyProtection="1">
      <protection locked="0"/>
    </xf>
    <xf numFmtId="4" fontId="8" fillId="8" borderId="4" xfId="0" applyNumberFormat="1" applyFont="1" applyFill="1" applyBorder="1" applyAlignment="1" applyProtection="1">
      <alignment vertical="top"/>
      <protection locked="0"/>
    </xf>
    <xf numFmtId="3" fontId="7" fillId="8" borderId="4" xfId="5" applyNumberFormat="1" applyFont="1" applyFill="1" applyBorder="1" applyAlignment="1">
      <alignment horizontal="right" vertical="top" shrinkToFit="1"/>
    </xf>
    <xf numFmtId="3" fontId="8" fillId="8" borderId="4" xfId="0" applyNumberFormat="1" applyFont="1" applyFill="1" applyBorder="1" applyAlignment="1" applyProtection="1">
      <alignment vertical="top"/>
      <protection locked="0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4" fontId="18" fillId="3" borderId="17" xfId="5" applyNumberFormat="1" applyFont="1" applyFill="1" applyBorder="1" applyAlignment="1" applyProtection="1">
      <alignment horizontal="right" vertical="center" shrinkToFit="1"/>
    </xf>
    <xf numFmtId="4" fontId="18" fillId="3" borderId="17" xfId="23" applyNumberFormat="1" applyFont="1" applyFill="1" applyBorder="1" applyAlignment="1" applyProtection="1">
      <alignment horizontal="right" vertical="center" shrinkToFi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4" fontId="10" fillId="3" borderId="2" xfId="0" applyNumberFormat="1" applyFont="1" applyFill="1" applyBorder="1" applyAlignment="1" applyProtection="1">
      <alignment vertical="top"/>
      <protection locked="0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4" fontId="19" fillId="3" borderId="2" xfId="0" applyNumberFormat="1" applyFont="1" applyFill="1" applyBorder="1" applyAlignment="1" applyProtection="1">
      <alignment vertical="top"/>
      <protection locked="0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0" fontId="7" fillId="0" borderId="4" xfId="2" applyFont="1" applyBorder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7" fillId="0" borderId="4" xfId="2" applyFont="1" applyBorder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8" borderId="4" xfId="2" applyFont="1" applyFill="1" applyBorder="1">
      <alignment horizontal="center" vertical="center" wrapText="1"/>
    </xf>
    <xf numFmtId="0" fontId="7" fillId="3" borderId="14" xfId="2" applyFont="1" applyFill="1" applyBorder="1" applyAlignment="1">
      <alignment horizontal="center" vertical="center" wrapText="1"/>
    </xf>
    <xf numFmtId="0" fontId="7" fillId="3" borderId="15" xfId="2" applyFont="1" applyFill="1" applyBorder="1" applyAlignment="1">
      <alignment horizontal="center" vertical="center" wrapText="1"/>
    </xf>
    <xf numFmtId="0" fontId="7" fillId="3" borderId="4" xfId="2" applyFont="1" applyFill="1" applyBorder="1">
      <alignment horizontal="center" vertical="center" wrapText="1"/>
    </xf>
    <xf numFmtId="0" fontId="7" fillId="0" borderId="4" xfId="2" applyFont="1" applyFill="1" applyBorder="1">
      <alignment horizontal="center" vertical="center" wrapText="1"/>
    </xf>
    <xf numFmtId="0" fontId="7" fillId="7" borderId="4" xfId="2" applyFont="1" applyFill="1" applyBorder="1">
      <alignment horizontal="center" vertical="center" wrapText="1"/>
    </xf>
    <xf numFmtId="0" fontId="7" fillId="0" borderId="11" xfId="2" applyFont="1" applyBorder="1">
      <alignment horizontal="center" vertical="center" wrapText="1"/>
    </xf>
    <xf numFmtId="0" fontId="7" fillId="0" borderId="1" xfId="2" applyFont="1" applyBorder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4" xfId="2" applyFont="1" applyBorder="1">
      <alignment horizontal="center" vertical="center" wrapText="1"/>
    </xf>
    <xf numFmtId="0" fontId="7" fillId="0" borderId="16" xfId="2" applyFont="1" applyBorder="1">
      <alignment horizontal="center" vertical="center" wrapText="1"/>
    </xf>
    <xf numFmtId="0" fontId="7" fillId="0" borderId="15" xfId="2" applyFont="1" applyBorder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</cellXfs>
  <cellStyles count="38">
    <cellStyle name="br" xfId="31"/>
    <cellStyle name="col" xfId="30"/>
    <cellStyle name="style0" xfId="32"/>
    <cellStyle name="td" xfId="33"/>
    <cellStyle name="tr" xfId="29"/>
    <cellStyle name="xl21" xfId="34"/>
    <cellStyle name="xl22" xfId="12"/>
    <cellStyle name="xl23" xfId="1"/>
    <cellStyle name="xl23 2" xfId="20"/>
    <cellStyle name="xl24" xfId="8"/>
    <cellStyle name="xl25" xfId="13"/>
    <cellStyle name="xl26" xfId="22"/>
    <cellStyle name="xl27" xfId="2"/>
    <cellStyle name="xl27 2" xfId="14"/>
    <cellStyle name="xl28" xfId="15"/>
    <cellStyle name="xl29" xfId="3"/>
    <cellStyle name="xl29 2" xfId="16"/>
    <cellStyle name="xl30" xfId="18"/>
    <cellStyle name="xl31" xfId="17"/>
    <cellStyle name="xl32" xfId="25"/>
    <cellStyle name="xl33" xfId="26"/>
    <cellStyle name="xl34" xfId="35"/>
    <cellStyle name="xl35" xfId="27"/>
    <cellStyle name="xl36" xfId="7"/>
    <cellStyle name="xl37" xfId="19"/>
    <cellStyle name="xl38" xfId="36"/>
    <cellStyle name="xl39" xfId="4"/>
    <cellStyle name="xl39 2" xfId="28"/>
    <cellStyle name="xl40" xfId="5"/>
    <cellStyle name="xl40 2" xfId="9"/>
    <cellStyle name="xl41" xfId="10"/>
    <cellStyle name="xl42" xfId="11"/>
    <cellStyle name="xl43" xfId="37"/>
    <cellStyle name="xl44" xfId="21"/>
    <cellStyle name="xl45" xfId="23"/>
    <cellStyle name="xl46" xfId="24"/>
    <cellStyle name="Обычный" xfId="0" builtinId="0"/>
    <cellStyle name="Обычн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tabSelected="1" workbookViewId="0">
      <pane xSplit="1" topLeftCell="B1" activePane="topRight" state="frozen"/>
      <selection activeCell="B1" sqref="B1"/>
      <selection pane="topRight" activeCell="E4" sqref="E4"/>
    </sheetView>
  </sheetViews>
  <sheetFormatPr defaultRowHeight="15" outlineLevelRow="3"/>
  <cols>
    <col min="1" max="1" width="62.85546875" style="2" customWidth="1"/>
    <col min="2" max="4" width="17.28515625" style="2" bestFit="1" customWidth="1"/>
    <col min="5" max="5" width="17.28515625" style="102" bestFit="1" customWidth="1"/>
    <col min="6" max="6" width="11.7109375" style="2" customWidth="1"/>
    <col min="7" max="7" width="9.28515625" style="2" customWidth="1"/>
    <col min="8" max="8" width="8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49" t="s">
        <v>136</v>
      </c>
      <c r="B1" s="149"/>
      <c r="C1" s="149"/>
      <c r="D1" s="149"/>
      <c r="E1" s="149"/>
      <c r="F1" s="149"/>
      <c r="G1" s="149"/>
      <c r="H1" s="149"/>
    </row>
    <row r="2" spans="1:8" ht="37.5" customHeight="1">
      <c r="A2" s="150" t="s">
        <v>2</v>
      </c>
      <c r="B2" s="151" t="s">
        <v>124</v>
      </c>
      <c r="C2" s="151"/>
      <c r="D2" s="152" t="s">
        <v>125</v>
      </c>
      <c r="E2" s="153" t="s">
        <v>109</v>
      </c>
      <c r="F2" s="150" t="s">
        <v>126</v>
      </c>
      <c r="G2" s="151" t="s">
        <v>127</v>
      </c>
      <c r="H2" s="151"/>
    </row>
    <row r="3" spans="1:8" ht="51" customHeight="1">
      <c r="A3" s="150"/>
      <c r="B3" s="148" t="s">
        <v>66</v>
      </c>
      <c r="C3" s="147" t="s">
        <v>67</v>
      </c>
      <c r="D3" s="152"/>
      <c r="E3" s="154"/>
      <c r="F3" s="150"/>
      <c r="G3" s="147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2616693376.4200001</v>
      </c>
      <c r="C4" s="69">
        <f>C5+C33</f>
        <v>2753622294.1199999</v>
      </c>
      <c r="D4" s="70">
        <f>D5+D33</f>
        <v>2293936345.27</v>
      </c>
      <c r="E4" s="70">
        <f>E5+E33</f>
        <v>2163506826.1999998</v>
      </c>
      <c r="F4" s="72">
        <f>D4/E4*100</f>
        <v>106.02861601777738</v>
      </c>
      <c r="G4" s="72">
        <f>D4/B4*100</f>
        <v>87.665462294570546</v>
      </c>
      <c r="H4" s="73">
        <f>D4/C4*100</f>
        <v>83.306136435937532</v>
      </c>
    </row>
    <row r="5" spans="1:8" s="7" customFormat="1" ht="15" customHeight="1" outlineLevel="1">
      <c r="A5" s="37" t="s">
        <v>6</v>
      </c>
      <c r="B5" s="74">
        <f>B6+B20</f>
        <v>812409543</v>
      </c>
      <c r="C5" s="74">
        <f>C6+C20</f>
        <v>813248051.88</v>
      </c>
      <c r="D5" s="70">
        <f>D6+D20</f>
        <v>769344403.67999995</v>
      </c>
      <c r="E5" s="70">
        <f>E6+E20</f>
        <v>651849644.78999996</v>
      </c>
      <c r="F5" s="76">
        <f t="shared" ref="F5:F42" si="0">D5/E5*100</f>
        <v>118.02482517695505</v>
      </c>
      <c r="G5" s="76">
        <f t="shared" ref="G5:G42" si="1">D5/B5*100</f>
        <v>94.699085000777742</v>
      </c>
      <c r="H5" s="73">
        <f t="shared" ref="H5:H42" si="2">D5/C5*100</f>
        <v>94.601444405737311</v>
      </c>
    </row>
    <row r="6" spans="1:8" s="7" customFormat="1" ht="15" customHeight="1" outlineLevel="1">
      <c r="A6" s="37" t="s">
        <v>7</v>
      </c>
      <c r="B6" s="74">
        <f>B7+B10+B11+B17+B18+B19</f>
        <v>761604198</v>
      </c>
      <c r="C6" s="74">
        <f>C7+C10+C11+C17+C18+C19</f>
        <v>761604198</v>
      </c>
      <c r="D6" s="70">
        <f>D7+D10+D11+D17+D18+D19</f>
        <v>726454443.89999998</v>
      </c>
      <c r="E6" s="70">
        <f>E7+E10+E11+E17+E18+E19</f>
        <v>597726021.16999996</v>
      </c>
      <c r="F6" s="76">
        <f t="shared" si="0"/>
        <v>121.53635916301997</v>
      </c>
      <c r="G6" s="76">
        <f t="shared" si="1"/>
        <v>95.384774113338068</v>
      </c>
      <c r="H6" s="73">
        <f t="shared" si="2"/>
        <v>95.384774113338068</v>
      </c>
    </row>
    <row r="7" spans="1:8" ht="15" customHeight="1" outlineLevel="2">
      <c r="A7" s="43" t="s">
        <v>9</v>
      </c>
      <c r="B7" s="77">
        <f>B8+B9</f>
        <v>527588199</v>
      </c>
      <c r="C7" s="77">
        <f>C8+C9</f>
        <v>527588199</v>
      </c>
      <c r="D7" s="66">
        <f>D8+D9</f>
        <v>468575470.36000001</v>
      </c>
      <c r="E7" s="66">
        <f>E8+E9</f>
        <v>386269331.81999999</v>
      </c>
      <c r="F7" s="72">
        <f t="shared" si="0"/>
        <v>121.30796616759478</v>
      </c>
      <c r="G7" s="72">
        <f t="shared" si="1"/>
        <v>88.814623080680406</v>
      </c>
      <c r="H7" s="73">
        <f t="shared" si="2"/>
        <v>88.814623080680406</v>
      </c>
    </row>
    <row r="8" spans="1:8" ht="15" customHeight="1" outlineLevel="3">
      <c r="A8" s="43" t="s">
        <v>11</v>
      </c>
      <c r="B8" s="77">
        <v>10656216</v>
      </c>
      <c r="C8" s="77">
        <v>10656216</v>
      </c>
      <c r="D8" s="66">
        <v>9558943.6600000001</v>
      </c>
      <c r="E8" s="66">
        <v>9633184.4600000009</v>
      </c>
      <c r="F8" s="72">
        <f t="shared" si="0"/>
        <v>99.22932234601889</v>
      </c>
      <c r="G8" s="72">
        <f t="shared" si="1"/>
        <v>89.702983310398366</v>
      </c>
      <c r="H8" s="73">
        <f t="shared" si="2"/>
        <v>89.702983310398366</v>
      </c>
    </row>
    <row r="9" spans="1:8" ht="15" customHeight="1" outlineLevel="3">
      <c r="A9" s="43" t="s">
        <v>13</v>
      </c>
      <c r="B9" s="77">
        <v>516931983</v>
      </c>
      <c r="C9" s="77">
        <v>516931983</v>
      </c>
      <c r="D9" s="66">
        <v>459016526.69999999</v>
      </c>
      <c r="E9" s="66">
        <v>376636147.36000001</v>
      </c>
      <c r="F9" s="72">
        <f t="shared" si="0"/>
        <v>121.87266939656176</v>
      </c>
      <c r="G9" s="72">
        <f t="shared" si="1"/>
        <v>88.796310113394554</v>
      </c>
      <c r="H9" s="73">
        <f t="shared" si="2"/>
        <v>88.796310113394554</v>
      </c>
    </row>
    <row r="10" spans="1:8" ht="25.5" outlineLevel="2">
      <c r="A10" s="43" t="s">
        <v>15</v>
      </c>
      <c r="B10" s="77">
        <v>43871840.719999999</v>
      </c>
      <c r="C10" s="77">
        <v>43871840.719999999</v>
      </c>
      <c r="D10" s="66">
        <v>36001203.409999996</v>
      </c>
      <c r="E10" s="66">
        <v>33540413.460000001</v>
      </c>
      <c r="F10" s="72">
        <f t="shared" si="0"/>
        <v>107.33679074330647</v>
      </c>
      <c r="G10" s="72">
        <f t="shared" si="1"/>
        <v>82.059933705010948</v>
      </c>
      <c r="H10" s="73">
        <f>D10/C10*100</f>
        <v>82.059933705010948</v>
      </c>
    </row>
    <row r="11" spans="1:8" ht="15" customHeight="1" outlineLevel="2">
      <c r="A11" s="43" t="s">
        <v>17</v>
      </c>
      <c r="B11" s="77">
        <f>B12+B13+B14+B15+B16</f>
        <v>154949158.28</v>
      </c>
      <c r="C11" s="77">
        <f>C12+C13+C14+C15+C16</f>
        <v>154949158.28</v>
      </c>
      <c r="D11" s="66">
        <f>D12+D13+D14+D15+D16</f>
        <v>177248758.99000001</v>
      </c>
      <c r="E11" s="66">
        <f>E12+E13+E14+E15+E16</f>
        <v>146790732.50999999</v>
      </c>
      <c r="F11" s="72">
        <f t="shared" si="0"/>
        <v>120.74928434458565</v>
      </c>
      <c r="G11" s="72">
        <f t="shared" si="1"/>
        <v>114.39155975904281</v>
      </c>
      <c r="H11" s="73">
        <f t="shared" si="2"/>
        <v>114.39155975904281</v>
      </c>
    </row>
    <row r="12" spans="1:8" ht="25.5" customHeight="1" outlineLevel="3">
      <c r="A12" s="43" t="s">
        <v>19</v>
      </c>
      <c r="B12" s="77">
        <v>139182568</v>
      </c>
      <c r="C12" s="77">
        <v>139182568</v>
      </c>
      <c r="D12" s="66">
        <v>167417146.59</v>
      </c>
      <c r="E12" s="66">
        <v>131500822.86</v>
      </c>
      <c r="F12" s="72">
        <f t="shared" si="0"/>
        <v>127.31262280254904</v>
      </c>
      <c r="G12" s="72">
        <f t="shared" si="1"/>
        <v>120.28600204445144</v>
      </c>
      <c r="H12" s="73">
        <f t="shared" si="2"/>
        <v>120.28600204445144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27728.799999999999</v>
      </c>
      <c r="E13" s="66">
        <v>164885.22</v>
      </c>
      <c r="F13" s="72">
        <f t="shared" si="0"/>
        <v>16.817031872232089</v>
      </c>
      <c r="G13" s="72"/>
      <c r="H13" s="73"/>
    </row>
    <row r="14" spans="1:8" ht="15" customHeight="1" outlineLevel="3">
      <c r="A14" s="43" t="s">
        <v>23</v>
      </c>
      <c r="B14" s="77">
        <v>2529333</v>
      </c>
      <c r="C14" s="77">
        <v>2529333</v>
      </c>
      <c r="D14" s="66">
        <v>-641978.9</v>
      </c>
      <c r="E14" s="66">
        <v>2333158.02</v>
      </c>
      <c r="F14" s="72">
        <f t="shared" si="0"/>
        <v>-27.515448782161783</v>
      </c>
      <c r="G14" s="72">
        <f t="shared" si="1"/>
        <v>-25.381351526271946</v>
      </c>
      <c r="H14" s="73">
        <f t="shared" si="2"/>
        <v>-25.381351526271946</v>
      </c>
    </row>
    <row r="15" spans="1:8" ht="15" customHeight="1" outlineLevel="3">
      <c r="A15" s="43" t="s">
        <v>25</v>
      </c>
      <c r="B15" s="77">
        <v>13237257.279999999</v>
      </c>
      <c r="C15" s="77">
        <v>13237257.279999999</v>
      </c>
      <c r="D15" s="66">
        <v>10445862.5</v>
      </c>
      <c r="E15" s="66">
        <v>12791866.41</v>
      </c>
      <c r="F15" s="72">
        <f t="shared" si="0"/>
        <v>81.660190664858575</v>
      </c>
      <c r="G15" s="72">
        <f t="shared" si="1"/>
        <v>78.912589511896243</v>
      </c>
      <c r="H15" s="73">
        <f t="shared" si="2"/>
        <v>78.912589511896243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66"/>
      <c r="F16" s="72"/>
      <c r="G16" s="72"/>
      <c r="H16" s="73"/>
    </row>
    <row r="17" spans="1:8" ht="15" customHeight="1" outlineLevel="2">
      <c r="A17" s="43" t="s">
        <v>28</v>
      </c>
      <c r="B17" s="77">
        <v>19695000</v>
      </c>
      <c r="C17" s="77">
        <v>19695000</v>
      </c>
      <c r="D17" s="66">
        <v>18474151.050000001</v>
      </c>
      <c r="E17" s="66">
        <v>19398112.77</v>
      </c>
      <c r="F17" s="72">
        <f t="shared" si="0"/>
        <v>95.236847362651972</v>
      </c>
      <c r="G17" s="72">
        <f t="shared" si="1"/>
        <v>93.801223914699165</v>
      </c>
      <c r="H17" s="73">
        <f t="shared" si="2"/>
        <v>93.801223914699165</v>
      </c>
    </row>
    <row r="18" spans="1:8" ht="15" customHeight="1" outlineLevel="2">
      <c r="A18" s="43" t="s">
        <v>30</v>
      </c>
      <c r="B18" s="77">
        <v>15500000</v>
      </c>
      <c r="C18" s="77">
        <v>15500000</v>
      </c>
      <c r="D18" s="66">
        <v>26154860.09</v>
      </c>
      <c r="E18" s="66">
        <v>11727430.609999999</v>
      </c>
      <c r="F18" s="72">
        <f t="shared" si="0"/>
        <v>223.02293622353821</v>
      </c>
      <c r="G18" s="72">
        <f t="shared" si="1"/>
        <v>168.74103283870966</v>
      </c>
      <c r="H18" s="73">
        <f t="shared" si="2"/>
        <v>168.74103283870966</v>
      </c>
    </row>
    <row r="19" spans="1:8" ht="25.5" outlineLevel="2">
      <c r="A19" s="43" t="s">
        <v>31</v>
      </c>
      <c r="B19" s="77"/>
      <c r="C19" s="77"/>
      <c r="D19" s="66">
        <v>0</v>
      </c>
      <c r="E19" s="66">
        <v>0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50805345</v>
      </c>
      <c r="C20" s="74">
        <f>C21+C22+C23+C26+C28+C29</f>
        <v>51643853.880000003</v>
      </c>
      <c r="D20" s="70">
        <f>D21+D22+D23+D26+D28+D29</f>
        <v>42889959.780000001</v>
      </c>
      <c r="E20" s="70">
        <f>E21+E22+E23+E26+E28+E29</f>
        <v>54123623.619999997</v>
      </c>
      <c r="F20" s="76">
        <f t="shared" si="0"/>
        <v>79.244435075391223</v>
      </c>
      <c r="G20" s="76">
        <f t="shared" si="1"/>
        <v>84.420172286990663</v>
      </c>
      <c r="H20" s="73">
        <f t="shared" si="2"/>
        <v>83.049494872438046</v>
      </c>
    </row>
    <row r="21" spans="1:8" ht="25.5" outlineLevel="2">
      <c r="A21" s="43" t="s">
        <v>34</v>
      </c>
      <c r="B21" s="77">
        <v>11625490</v>
      </c>
      <c r="C21" s="77">
        <v>11625490</v>
      </c>
      <c r="D21" s="66">
        <v>8791355.4900000002</v>
      </c>
      <c r="E21" s="66">
        <v>10634895.109999999</v>
      </c>
      <c r="F21" s="72">
        <f t="shared" si="0"/>
        <v>82.665182863284485</v>
      </c>
      <c r="G21" s="72">
        <f t="shared" si="1"/>
        <v>75.621375873188995</v>
      </c>
      <c r="H21" s="73">
        <f t="shared" si="2"/>
        <v>75.621375873188995</v>
      </c>
    </row>
    <row r="22" spans="1:8" outlineLevel="2">
      <c r="A22" s="43" t="s">
        <v>36</v>
      </c>
      <c r="B22" s="77">
        <v>1400000</v>
      </c>
      <c r="C22" s="77">
        <v>1400000</v>
      </c>
      <c r="D22" s="66">
        <v>1577263.97</v>
      </c>
      <c r="E22" s="66">
        <v>1210005.33</v>
      </c>
      <c r="F22" s="72">
        <f t="shared" si="0"/>
        <v>130.35182002049527</v>
      </c>
      <c r="G22" s="72">
        <f t="shared" si="1"/>
        <v>112.66171214285714</v>
      </c>
      <c r="H22" s="73">
        <f t="shared" si="2"/>
        <v>112.66171214285714</v>
      </c>
    </row>
    <row r="23" spans="1:8" ht="25.5" outlineLevel="2">
      <c r="A23" s="43" t="s">
        <v>38</v>
      </c>
      <c r="B23" s="77">
        <f>B24+B25</f>
        <v>25245841</v>
      </c>
      <c r="C23" s="77">
        <f>C24+C25</f>
        <v>25245841</v>
      </c>
      <c r="D23" s="66">
        <f>D24+D25</f>
        <v>18338766.859999999</v>
      </c>
      <c r="E23" s="66">
        <f>E24+E25</f>
        <v>18803012.140000001</v>
      </c>
      <c r="F23" s="72">
        <f t="shared" si="0"/>
        <v>97.531005795542697</v>
      </c>
      <c r="G23" s="72">
        <f t="shared" si="1"/>
        <v>72.64074450916489</v>
      </c>
      <c r="H23" s="73">
        <f t="shared" si="2"/>
        <v>72.64074450916489</v>
      </c>
    </row>
    <row r="24" spans="1:8" ht="15" customHeight="1" outlineLevel="3">
      <c r="A24" s="43" t="s">
        <v>40</v>
      </c>
      <c r="B24" s="77">
        <v>25245841</v>
      </c>
      <c r="C24" s="77">
        <v>25245841</v>
      </c>
      <c r="D24" s="66">
        <v>18106711.18</v>
      </c>
      <c r="E24" s="66">
        <v>18323873.190000001</v>
      </c>
      <c r="F24" s="72">
        <f t="shared" si="0"/>
        <v>98.814868408287637</v>
      </c>
      <c r="G24" s="72">
        <f t="shared" si="1"/>
        <v>71.721560711722773</v>
      </c>
      <c r="H24" s="73">
        <f t="shared" si="2"/>
        <v>71.721560711722773</v>
      </c>
    </row>
    <row r="25" spans="1:8" ht="15" customHeight="1" outlineLevel="3">
      <c r="A25" s="43" t="s">
        <v>42</v>
      </c>
      <c r="B25" s="77"/>
      <c r="C25" s="77"/>
      <c r="D25" s="66">
        <v>232055.67999999999</v>
      </c>
      <c r="E25" s="66">
        <v>479138.95</v>
      </c>
      <c r="F25" s="72">
        <f t="shared" si="0"/>
        <v>48.431812942779956</v>
      </c>
      <c r="G25" s="72"/>
      <c r="H25" s="73"/>
    </row>
    <row r="26" spans="1:8" ht="25.5" customHeight="1" outlineLevel="2">
      <c r="A26" s="43" t="s">
        <v>44</v>
      </c>
      <c r="B26" s="77">
        <v>10334014</v>
      </c>
      <c r="C26" s="77">
        <v>10334014</v>
      </c>
      <c r="D26" s="66">
        <v>8073775.21</v>
      </c>
      <c r="E26" s="66">
        <v>21116141.07</v>
      </c>
      <c r="F26" s="72">
        <f t="shared" si="0"/>
        <v>38.235088424705246</v>
      </c>
      <c r="G26" s="72">
        <f t="shared" si="1"/>
        <v>78.128162106225133</v>
      </c>
      <c r="H26" s="73">
        <f t="shared" si="2"/>
        <v>78.128162106225133</v>
      </c>
    </row>
    <row r="27" spans="1:8" ht="25.5" outlineLevel="3">
      <c r="A27" s="43" t="s">
        <v>46</v>
      </c>
      <c r="B27" s="77">
        <v>10334014</v>
      </c>
      <c r="C27" s="77">
        <v>10334014</v>
      </c>
      <c r="D27" s="66">
        <v>8073775.21</v>
      </c>
      <c r="E27" s="66">
        <v>21116141.07</v>
      </c>
      <c r="F27" s="72">
        <f t="shared" si="0"/>
        <v>38.235088424705246</v>
      </c>
      <c r="G27" s="72">
        <f t="shared" si="1"/>
        <v>78.128162106225133</v>
      </c>
      <c r="H27" s="73">
        <f t="shared" si="2"/>
        <v>78.128162106225133</v>
      </c>
    </row>
    <row r="28" spans="1:8" outlineLevel="2">
      <c r="A28" s="43" t="s">
        <v>48</v>
      </c>
      <c r="B28" s="77">
        <v>2200000</v>
      </c>
      <c r="C28" s="77">
        <v>2200000</v>
      </c>
      <c r="D28" s="66">
        <v>5084799</v>
      </c>
      <c r="E28" s="66">
        <v>2067336.3</v>
      </c>
      <c r="F28" s="72">
        <f t="shared" si="0"/>
        <v>245.95896661805821</v>
      </c>
      <c r="G28" s="72">
        <f t="shared" si="1"/>
        <v>231.12722727272725</v>
      </c>
      <c r="H28" s="73">
        <f t="shared" si="2"/>
        <v>231.12722727272725</v>
      </c>
    </row>
    <row r="29" spans="1:8" ht="15" customHeight="1" outlineLevel="2">
      <c r="A29" s="43" t="s">
        <v>50</v>
      </c>
      <c r="B29" s="77">
        <f>B30+B31</f>
        <v>0</v>
      </c>
      <c r="C29" s="77">
        <f>C30+C31+C32</f>
        <v>838508.88</v>
      </c>
      <c r="D29" s="77">
        <f t="shared" ref="D29:E29" si="3">D30+D31+D32</f>
        <v>1023999.25</v>
      </c>
      <c r="E29" s="77">
        <f t="shared" si="3"/>
        <v>292233.67000000004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34080.25</v>
      </c>
      <c r="E30" s="66">
        <v>-500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484521.59</v>
      </c>
      <c r="E31" s="66">
        <v>200295.98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>
        <v>838508.88</v>
      </c>
      <c r="D32" s="66">
        <v>505397.41</v>
      </c>
      <c r="E32" s="66">
        <v>92437.69</v>
      </c>
      <c r="F32" s="72"/>
      <c r="G32" s="72"/>
      <c r="H32" s="73"/>
    </row>
    <row r="33" spans="1:8">
      <c r="A33" s="32" t="s">
        <v>55</v>
      </c>
      <c r="B33" s="79">
        <f>B34+B40+B41</f>
        <v>1804283833.4199998</v>
      </c>
      <c r="C33" s="79">
        <f>C34+C40+C41+C39</f>
        <v>1940374242.24</v>
      </c>
      <c r="D33" s="79">
        <f>D34+D40+D41+D39</f>
        <v>1524591941.5899999</v>
      </c>
      <c r="E33" s="79">
        <f>E34+E40+E41+E39</f>
        <v>1511657181.4100001</v>
      </c>
      <c r="F33" s="76">
        <f t="shared" si="0"/>
        <v>100.85566756398663</v>
      </c>
      <c r="G33" s="76">
        <f t="shared" si="1"/>
        <v>84.498453810349389</v>
      </c>
      <c r="H33" s="73">
        <f t="shared" si="2"/>
        <v>78.572056276627649</v>
      </c>
    </row>
    <row r="34" spans="1:8" ht="46.5" customHeight="1">
      <c r="A34" s="46" t="s">
        <v>56</v>
      </c>
      <c r="B34" s="79">
        <f>B35+B36+B37+B38</f>
        <v>1804283833.4199998</v>
      </c>
      <c r="C34" s="79">
        <f>C35+C36+C37+C38</f>
        <v>1940176197.04</v>
      </c>
      <c r="D34" s="79">
        <f>D35+D36+D37+D38</f>
        <v>1524588949.0799999</v>
      </c>
      <c r="E34" s="79">
        <f>E35+E36+E37+E38</f>
        <v>1513325107.96</v>
      </c>
      <c r="F34" s="76">
        <f t="shared" si="0"/>
        <v>100.74431072746715</v>
      </c>
      <c r="G34" s="76">
        <f t="shared" si="1"/>
        <v>84.498287954515376</v>
      </c>
      <c r="H34" s="73">
        <f t="shared" si="2"/>
        <v>78.579922349628134</v>
      </c>
    </row>
    <row r="35" spans="1:8">
      <c r="A35" s="47" t="s">
        <v>57</v>
      </c>
      <c r="B35" s="81"/>
      <c r="C35" s="135">
        <v>3400986</v>
      </c>
      <c r="D35" s="135">
        <v>3400986</v>
      </c>
      <c r="E35" s="82">
        <v>3856062.3</v>
      </c>
      <c r="F35" s="72"/>
      <c r="G35" s="72"/>
      <c r="H35" s="73"/>
    </row>
    <row r="36" spans="1:8" ht="26.25">
      <c r="A36" s="47" t="s">
        <v>58</v>
      </c>
      <c r="B36" s="81">
        <v>327601885.87</v>
      </c>
      <c r="C36" s="140">
        <v>393825049.77999997</v>
      </c>
      <c r="D36" s="135">
        <v>231816653.33000001</v>
      </c>
      <c r="E36" s="82">
        <v>231309318.41</v>
      </c>
      <c r="F36" s="72">
        <f t="shared" si="0"/>
        <v>100.21933181226221</v>
      </c>
      <c r="G36" s="72">
        <f t="shared" si="1"/>
        <v>70.761696842609211</v>
      </c>
      <c r="H36" s="73">
        <f t="shared" si="2"/>
        <v>58.862851273553652</v>
      </c>
    </row>
    <row r="37" spans="1:8">
      <c r="A37" s="47" t="s">
        <v>59</v>
      </c>
      <c r="B37" s="81">
        <v>1406942958.5</v>
      </c>
      <c r="C37" s="140">
        <v>1455415912.5</v>
      </c>
      <c r="D37" s="135">
        <v>1219228583.3699999</v>
      </c>
      <c r="E37" s="82">
        <v>1091775338.28</v>
      </c>
      <c r="F37" s="72">
        <f t="shared" si="0"/>
        <v>111.67394431997262</v>
      </c>
      <c r="G37" s="72">
        <f t="shared" si="1"/>
        <v>86.657996758437875</v>
      </c>
      <c r="H37" s="73">
        <f t="shared" si="2"/>
        <v>83.771832704213338</v>
      </c>
    </row>
    <row r="38" spans="1:8">
      <c r="A38" s="47" t="s">
        <v>60</v>
      </c>
      <c r="B38" s="81">
        <v>69738989.049999997</v>
      </c>
      <c r="C38" s="135">
        <v>87534248.760000005</v>
      </c>
      <c r="D38" s="135">
        <v>70142726.379999995</v>
      </c>
      <c r="E38" s="82">
        <v>186384388.97</v>
      </c>
      <c r="F38" s="72">
        <f t="shared" si="0"/>
        <v>37.633369815800407</v>
      </c>
      <c r="G38" s="72">
        <f t="shared" si="1"/>
        <v>100.57892627280636</v>
      </c>
      <c r="H38" s="73">
        <f t="shared" si="2"/>
        <v>80.131751141563115</v>
      </c>
    </row>
    <row r="39" spans="1:8">
      <c r="A39" s="47" t="s">
        <v>113</v>
      </c>
      <c r="B39" s="81"/>
      <c r="C39" s="82"/>
      <c r="D39" s="135">
        <v>-43081.18</v>
      </c>
      <c r="E39" s="82">
        <v>0</v>
      </c>
      <c r="F39" s="72" t="e">
        <f t="shared" si="0"/>
        <v>#DIV/0!</v>
      </c>
      <c r="G39" s="72"/>
      <c r="H39" s="73"/>
    </row>
    <row r="40" spans="1:8" ht="51.75">
      <c r="A40" s="47" t="s">
        <v>62</v>
      </c>
      <c r="B40" s="81"/>
      <c r="C40" s="82">
        <v>198045.2</v>
      </c>
      <c r="D40" s="135">
        <v>206514.13</v>
      </c>
      <c r="E40" s="82">
        <v>882041.69</v>
      </c>
      <c r="F40" s="72">
        <f t="shared" si="0"/>
        <v>23.413193768652818</v>
      </c>
      <c r="G40" s="72"/>
      <c r="H40" s="73"/>
    </row>
    <row r="41" spans="1:8" ht="39">
      <c r="A41" s="47" t="s">
        <v>63</v>
      </c>
      <c r="B41" s="81"/>
      <c r="C41" s="82"/>
      <c r="D41" s="135">
        <v>-160440.44</v>
      </c>
      <c r="E41" s="82">
        <v>-2549968.2400000002</v>
      </c>
      <c r="F41" s="72">
        <f t="shared" si="0"/>
        <v>6.2918603252878151</v>
      </c>
      <c r="G41" s="72"/>
      <c r="H41" s="73"/>
    </row>
    <row r="42" spans="1:8" s="7" customFormat="1" ht="14.25">
      <c r="A42" s="105" t="s">
        <v>64</v>
      </c>
      <c r="B42" s="106">
        <v>-45000000</v>
      </c>
      <c r="C42" s="106">
        <v>-150965544.28</v>
      </c>
      <c r="D42" s="106">
        <v>162375417.09</v>
      </c>
      <c r="E42" s="106">
        <v>166320279.56999999</v>
      </c>
      <c r="F42" s="107">
        <f t="shared" si="0"/>
        <v>97.628153048925284</v>
      </c>
      <c r="G42" s="107">
        <f t="shared" si="1"/>
        <v>-360.83426020000002</v>
      </c>
      <c r="H42" s="108">
        <f t="shared" si="2"/>
        <v>-107.55793175483659</v>
      </c>
    </row>
    <row r="43" spans="1:8">
      <c r="E43" s="101"/>
      <c r="F43" s="13"/>
    </row>
    <row r="44" spans="1:8">
      <c r="E44" s="101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workbookViewId="0">
      <pane xSplit="1" topLeftCell="B1" activePane="topRight" state="frozen"/>
      <selection activeCell="B1" sqref="B1"/>
      <selection pane="topRight" activeCell="E14" sqref="E14"/>
    </sheetView>
  </sheetViews>
  <sheetFormatPr defaultRowHeight="15" outlineLevelRow="3"/>
  <cols>
    <col min="1" max="1" width="62.85546875" style="2" customWidth="1"/>
    <col min="2" max="4" width="17.28515625" style="2" bestFit="1" customWidth="1"/>
    <col min="5" max="5" width="17.28515625" style="102" bestFit="1" customWidth="1"/>
    <col min="6" max="6" width="11.7109375" style="2" customWidth="1"/>
    <col min="7" max="7" width="9.28515625" style="2" customWidth="1"/>
    <col min="8" max="8" width="8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49" t="s">
        <v>123</v>
      </c>
      <c r="B1" s="149"/>
      <c r="C1" s="149"/>
      <c r="D1" s="149"/>
      <c r="E1" s="149"/>
      <c r="F1" s="149"/>
      <c r="G1" s="149"/>
      <c r="H1" s="149"/>
    </row>
    <row r="2" spans="1:8" ht="37.5" customHeight="1">
      <c r="A2" s="150" t="s">
        <v>2</v>
      </c>
      <c r="B2" s="151" t="s">
        <v>124</v>
      </c>
      <c r="C2" s="151"/>
      <c r="D2" s="152" t="s">
        <v>125</v>
      </c>
      <c r="E2" s="153" t="s">
        <v>109</v>
      </c>
      <c r="F2" s="150" t="s">
        <v>126</v>
      </c>
      <c r="G2" s="151" t="s">
        <v>127</v>
      </c>
      <c r="H2" s="151"/>
    </row>
    <row r="3" spans="1:8" ht="51" customHeight="1">
      <c r="A3" s="150"/>
      <c r="B3" s="126" t="s">
        <v>66</v>
      </c>
      <c r="C3" s="125" t="s">
        <v>67</v>
      </c>
      <c r="D3" s="152"/>
      <c r="E3" s="154"/>
      <c r="F3" s="150"/>
      <c r="G3" s="125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2616693376.4200001</v>
      </c>
      <c r="C4" s="69">
        <f>C5+C33</f>
        <v>2633264278.3199997</v>
      </c>
      <c r="D4" s="70">
        <f>D5+D33</f>
        <v>164917073.72000003</v>
      </c>
      <c r="E4" s="70">
        <f>E5+E33</f>
        <v>141732476.75</v>
      </c>
      <c r="F4" s="72">
        <f>D4/E4*100</f>
        <v>116.35799888750624</v>
      </c>
      <c r="G4" s="72">
        <f>D4/B4*100</f>
        <v>6.3024989938113993</v>
      </c>
      <c r="H4" s="73">
        <f>D4/C4*100</f>
        <v>6.2628379186161949</v>
      </c>
    </row>
    <row r="5" spans="1:8" s="7" customFormat="1" ht="15" customHeight="1" outlineLevel="1">
      <c r="A5" s="37" t="s">
        <v>6</v>
      </c>
      <c r="B5" s="74">
        <f>B6+B20</f>
        <v>812409543</v>
      </c>
      <c r="C5" s="74">
        <f>C6+C20</f>
        <v>812409543</v>
      </c>
      <c r="D5" s="70">
        <f>D6+D20</f>
        <v>40794680.310000002</v>
      </c>
      <c r="E5" s="70">
        <f>E6+E20</f>
        <v>33074363.160000004</v>
      </c>
      <c r="F5" s="76">
        <f t="shared" ref="F5:F42" si="0">D5/E5*100</f>
        <v>123.34230023614458</v>
      </c>
      <c r="G5" s="76">
        <f t="shared" ref="G5:G42" si="1">D5/B5*100</f>
        <v>5.0214427761836378</v>
      </c>
      <c r="H5" s="73">
        <f t="shared" ref="H5:H42" si="2">D5/C5*100</f>
        <v>5.0214427761836378</v>
      </c>
    </row>
    <row r="6" spans="1:8" s="7" customFormat="1" ht="15" customHeight="1" outlineLevel="1">
      <c r="A6" s="37" t="s">
        <v>7</v>
      </c>
      <c r="B6" s="74">
        <f>B7+B10+B11+B17+B18+B19</f>
        <v>761604198</v>
      </c>
      <c r="C6" s="74">
        <f>C7+C10+C11+C17+C18+C19</f>
        <v>761604198</v>
      </c>
      <c r="D6" s="70">
        <f>D7+D10+D11+D17+D18+D19</f>
        <v>35767060.390000001</v>
      </c>
      <c r="E6" s="70">
        <f>E7+E10+E11+E17+E18+E19</f>
        <v>28799449.330000002</v>
      </c>
      <c r="F6" s="76">
        <f t="shared" si="0"/>
        <v>124.19355655089535</v>
      </c>
      <c r="G6" s="76">
        <f t="shared" si="1"/>
        <v>4.6962793120003257</v>
      </c>
      <c r="H6" s="73">
        <f t="shared" si="2"/>
        <v>4.6962793120003257</v>
      </c>
    </row>
    <row r="7" spans="1:8" ht="15" customHeight="1" outlineLevel="2">
      <c r="A7" s="43" t="s">
        <v>9</v>
      </c>
      <c r="B7" s="77">
        <f>B8+B9</f>
        <v>527588199</v>
      </c>
      <c r="C7" s="77">
        <f>C8+C9</f>
        <v>527588199</v>
      </c>
      <c r="D7" s="66">
        <f>D8+D9</f>
        <v>24372384.52</v>
      </c>
      <c r="E7" s="66">
        <f>E8+E9</f>
        <v>18977151.23</v>
      </c>
      <c r="F7" s="72">
        <f t="shared" si="0"/>
        <v>128.43015384453992</v>
      </c>
      <c r="G7" s="72">
        <f t="shared" si="1"/>
        <v>4.619584851631604</v>
      </c>
      <c r="H7" s="73">
        <f t="shared" si="2"/>
        <v>4.619584851631604</v>
      </c>
    </row>
    <row r="8" spans="1:8" ht="15" customHeight="1" outlineLevel="3">
      <c r="A8" s="43" t="s">
        <v>11</v>
      </c>
      <c r="B8" s="77">
        <v>10656216</v>
      </c>
      <c r="C8" s="77">
        <v>10656216</v>
      </c>
      <c r="D8" s="66">
        <v>769692.71</v>
      </c>
      <c r="E8" s="66">
        <v>674410.29</v>
      </c>
      <c r="F8" s="72">
        <f t="shared" si="0"/>
        <v>114.12825714744062</v>
      </c>
      <c r="G8" s="72">
        <f t="shared" si="1"/>
        <v>7.2229458374342261</v>
      </c>
      <c r="H8" s="73">
        <f t="shared" si="2"/>
        <v>7.2229458374342261</v>
      </c>
    </row>
    <row r="9" spans="1:8" ht="15" customHeight="1" outlineLevel="3">
      <c r="A9" s="43" t="s">
        <v>13</v>
      </c>
      <c r="B9" s="77">
        <v>516931983</v>
      </c>
      <c r="C9" s="77">
        <v>516931983</v>
      </c>
      <c r="D9" s="66">
        <v>23602691.809999999</v>
      </c>
      <c r="E9" s="66">
        <v>18302740.940000001</v>
      </c>
      <c r="F9" s="72">
        <f t="shared" si="0"/>
        <v>128.95714301685351</v>
      </c>
      <c r="G9" s="72">
        <f t="shared" si="1"/>
        <v>4.5659182612425049</v>
      </c>
      <c r="H9" s="73">
        <f t="shared" si="2"/>
        <v>4.5659182612425049</v>
      </c>
    </row>
    <row r="10" spans="1:8" ht="25.5" outlineLevel="2">
      <c r="A10" s="43" t="s">
        <v>15</v>
      </c>
      <c r="B10" s="77">
        <v>43871840.719999999</v>
      </c>
      <c r="C10" s="77">
        <v>43871840.719999999</v>
      </c>
      <c r="D10" s="66">
        <v>3713494.91</v>
      </c>
      <c r="E10" s="66">
        <v>3248520.35</v>
      </c>
      <c r="F10" s="72">
        <f t="shared" si="0"/>
        <v>114.31342611106008</v>
      </c>
      <c r="G10" s="72">
        <f t="shared" si="1"/>
        <v>8.4644155546159183</v>
      </c>
      <c r="H10" s="73">
        <f>D10/C10*100</f>
        <v>8.4644155546159183</v>
      </c>
    </row>
    <row r="11" spans="1:8" ht="15" customHeight="1" outlineLevel="2">
      <c r="A11" s="43" t="s">
        <v>17</v>
      </c>
      <c r="B11" s="77">
        <f>B12+B13+B14+B15+B16</f>
        <v>154949158.28</v>
      </c>
      <c r="C11" s="77">
        <f>C12+C13+C14+C15+C16</f>
        <v>154949158.28</v>
      </c>
      <c r="D11" s="66">
        <f>D12+D13+D14+D15+D16</f>
        <v>6664193.4700000007</v>
      </c>
      <c r="E11" s="66">
        <f>E12+E13+E14+E15+E16</f>
        <v>7260566.2299999995</v>
      </c>
      <c r="F11" s="72">
        <f t="shared" si="0"/>
        <v>91.7861397980802</v>
      </c>
      <c r="G11" s="72">
        <f t="shared" si="1"/>
        <v>4.3008903978410178</v>
      </c>
      <c r="H11" s="73">
        <f t="shared" si="2"/>
        <v>4.3008903978410178</v>
      </c>
    </row>
    <row r="12" spans="1:8" ht="25.5" customHeight="1" outlineLevel="3">
      <c r="A12" s="43" t="s">
        <v>19</v>
      </c>
      <c r="B12" s="77">
        <v>139182568</v>
      </c>
      <c r="C12" s="77">
        <v>139182568</v>
      </c>
      <c r="D12" s="66">
        <v>2098062.7000000002</v>
      </c>
      <c r="E12" s="66">
        <v>11014.61</v>
      </c>
      <c r="F12" s="72">
        <f t="shared" si="0"/>
        <v>19047.998068020566</v>
      </c>
      <c r="G12" s="72">
        <f t="shared" si="1"/>
        <v>1.507417724897848</v>
      </c>
      <c r="H12" s="73">
        <f t="shared" si="2"/>
        <v>1.507417724897848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993.72</v>
      </c>
      <c r="E13" s="66">
        <v>31886.32</v>
      </c>
      <c r="F13" s="72">
        <f t="shared" si="0"/>
        <v>3.1164461750368186</v>
      </c>
      <c r="G13" s="72" t="e">
        <f t="shared" si="1"/>
        <v>#DIV/0!</v>
      </c>
      <c r="H13" s="73" t="e">
        <f t="shared" si="2"/>
        <v>#DIV/0!</v>
      </c>
    </row>
    <row r="14" spans="1:8" ht="15" customHeight="1" outlineLevel="3">
      <c r="A14" s="43" t="s">
        <v>23</v>
      </c>
      <c r="B14" s="77">
        <v>2529333</v>
      </c>
      <c r="C14" s="77">
        <v>2529333</v>
      </c>
      <c r="D14" s="66">
        <v>0</v>
      </c>
      <c r="E14" s="66">
        <v>-0.08</v>
      </c>
      <c r="F14" s="72">
        <f t="shared" si="0"/>
        <v>0</v>
      </c>
      <c r="G14" s="72">
        <f t="shared" si="1"/>
        <v>0</v>
      </c>
      <c r="H14" s="73">
        <f t="shared" si="2"/>
        <v>0</v>
      </c>
    </row>
    <row r="15" spans="1:8" ht="15" customHeight="1" outlineLevel="3">
      <c r="A15" s="43" t="s">
        <v>25</v>
      </c>
      <c r="B15" s="77">
        <v>13237257.279999999</v>
      </c>
      <c r="C15" s="77">
        <v>13237257.279999999</v>
      </c>
      <c r="D15" s="66">
        <v>4565137.05</v>
      </c>
      <c r="E15" s="66">
        <v>7217665.3799999999</v>
      </c>
      <c r="F15" s="72">
        <f t="shared" si="0"/>
        <v>63.249497027804857</v>
      </c>
      <c r="G15" s="72">
        <f t="shared" si="1"/>
        <v>34.48703121376515</v>
      </c>
      <c r="H15" s="73">
        <f t="shared" si="2"/>
        <v>34.48703121376515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66"/>
      <c r="F16" s="72"/>
      <c r="G16" s="72"/>
      <c r="H16" s="73"/>
    </row>
    <row r="17" spans="1:8" ht="15" customHeight="1" outlineLevel="2">
      <c r="A17" s="43" t="s">
        <v>28</v>
      </c>
      <c r="B17" s="77">
        <v>19695000</v>
      </c>
      <c r="C17" s="77">
        <v>19695000</v>
      </c>
      <c r="D17" s="66">
        <v>-868022.9</v>
      </c>
      <c r="E17" s="66">
        <v>-1472685.8</v>
      </c>
      <c r="F17" s="72">
        <f t="shared" si="0"/>
        <v>58.941486364572818</v>
      </c>
      <c r="G17" s="72">
        <f t="shared" si="1"/>
        <v>-4.407326224930185</v>
      </c>
      <c r="H17" s="73">
        <f t="shared" si="2"/>
        <v>-4.407326224930185</v>
      </c>
    </row>
    <row r="18" spans="1:8" ht="15" customHeight="1" outlineLevel="2">
      <c r="A18" s="43" t="s">
        <v>30</v>
      </c>
      <c r="B18" s="77">
        <v>15500000</v>
      </c>
      <c r="C18" s="77">
        <v>15500000</v>
      </c>
      <c r="D18" s="66">
        <v>1885010.39</v>
      </c>
      <c r="E18" s="66">
        <v>785897.32</v>
      </c>
      <c r="F18" s="72">
        <f t="shared" si="0"/>
        <v>239.85453850383408</v>
      </c>
      <c r="G18" s="72">
        <f t="shared" si="1"/>
        <v>12.161357354838708</v>
      </c>
      <c r="H18" s="73">
        <f t="shared" si="2"/>
        <v>12.161357354838708</v>
      </c>
    </row>
    <row r="19" spans="1:8" ht="25.5" outlineLevel="2">
      <c r="A19" s="43" t="s">
        <v>31</v>
      </c>
      <c r="B19" s="77"/>
      <c r="C19" s="77"/>
      <c r="D19" s="66">
        <v>0</v>
      </c>
      <c r="E19" s="66">
        <v>0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50805345</v>
      </c>
      <c r="C20" s="74">
        <f>C21+C22+C23+C26+C28+C29</f>
        <v>50805345</v>
      </c>
      <c r="D20" s="70">
        <f>D21+D22+D23+D26+D28+D29</f>
        <v>5027619.919999999</v>
      </c>
      <c r="E20" s="70">
        <f>E21+E22+E23+E26+E28+E29</f>
        <v>4274913.83</v>
      </c>
      <c r="F20" s="76">
        <f t="shared" si="0"/>
        <v>117.60751490983851</v>
      </c>
      <c r="G20" s="76">
        <f t="shared" si="1"/>
        <v>9.8958483994154545</v>
      </c>
      <c r="H20" s="73">
        <f t="shared" si="2"/>
        <v>9.8958483994154545</v>
      </c>
    </row>
    <row r="21" spans="1:8" ht="25.5" outlineLevel="2">
      <c r="A21" s="43" t="s">
        <v>34</v>
      </c>
      <c r="B21" s="77">
        <v>11625490</v>
      </c>
      <c r="C21" s="77">
        <v>11625490</v>
      </c>
      <c r="D21" s="66">
        <v>803386.26</v>
      </c>
      <c r="E21" s="66">
        <v>360881.97</v>
      </c>
      <c r="F21" s="72">
        <f t="shared" si="0"/>
        <v>222.61745578478192</v>
      </c>
      <c r="G21" s="72">
        <f t="shared" si="1"/>
        <v>6.9105582646408887</v>
      </c>
      <c r="H21" s="73">
        <f t="shared" si="2"/>
        <v>6.9105582646408887</v>
      </c>
    </row>
    <row r="22" spans="1:8" outlineLevel="2">
      <c r="A22" s="43" t="s">
        <v>36</v>
      </c>
      <c r="B22" s="77">
        <v>1400000</v>
      </c>
      <c r="C22" s="77">
        <v>1400000</v>
      </c>
      <c r="D22" s="66">
        <v>1286.27</v>
      </c>
      <c r="E22" s="66">
        <v>761.99</v>
      </c>
      <c r="F22" s="72">
        <f t="shared" si="0"/>
        <v>168.80405254662134</v>
      </c>
      <c r="G22" s="72">
        <f t="shared" si="1"/>
        <v>9.1876428571428581E-2</v>
      </c>
      <c r="H22" s="73">
        <f t="shared" si="2"/>
        <v>9.1876428571428581E-2</v>
      </c>
    </row>
    <row r="23" spans="1:8" ht="25.5" outlineLevel="2">
      <c r="A23" s="43" t="s">
        <v>38</v>
      </c>
      <c r="B23" s="77">
        <f>B24+B25</f>
        <v>25245841</v>
      </c>
      <c r="C23" s="77">
        <f>C24+C25</f>
        <v>25245841</v>
      </c>
      <c r="D23" s="66">
        <f>D24+D25</f>
        <v>2018924.74</v>
      </c>
      <c r="E23" s="66">
        <f>E24+E25</f>
        <v>1896889.92</v>
      </c>
      <c r="F23" s="72">
        <f t="shared" si="0"/>
        <v>106.43341602026122</v>
      </c>
      <c r="G23" s="72">
        <f t="shared" si="1"/>
        <v>7.9970587630651719</v>
      </c>
      <c r="H23" s="73">
        <f t="shared" si="2"/>
        <v>7.9970587630651719</v>
      </c>
    </row>
    <row r="24" spans="1:8" ht="15" customHeight="1" outlineLevel="3">
      <c r="A24" s="43" t="s">
        <v>40</v>
      </c>
      <c r="B24" s="77">
        <v>25245841</v>
      </c>
      <c r="C24" s="77">
        <v>25245841</v>
      </c>
      <c r="D24" s="66">
        <v>1989274.74</v>
      </c>
      <c r="E24" s="66">
        <v>1888389.92</v>
      </c>
      <c r="F24" s="72">
        <f t="shared" si="0"/>
        <v>105.34237229989027</v>
      </c>
      <c r="G24" s="72">
        <f t="shared" si="1"/>
        <v>7.8796136757733688</v>
      </c>
      <c r="H24" s="73">
        <f t="shared" si="2"/>
        <v>7.8796136757733688</v>
      </c>
    </row>
    <row r="25" spans="1:8" ht="15" customHeight="1" outlineLevel="3">
      <c r="A25" s="43" t="s">
        <v>42</v>
      </c>
      <c r="B25" s="77"/>
      <c r="C25" s="77"/>
      <c r="D25" s="66">
        <v>29650</v>
      </c>
      <c r="E25" s="66">
        <v>8500</v>
      </c>
      <c r="F25" s="72">
        <f t="shared" si="0"/>
        <v>348.8235294117647</v>
      </c>
      <c r="G25" s="72"/>
      <c r="H25" s="73"/>
    </row>
    <row r="26" spans="1:8" ht="25.5" customHeight="1" outlineLevel="2">
      <c r="A26" s="43" t="s">
        <v>44</v>
      </c>
      <c r="B26" s="77">
        <v>10334014</v>
      </c>
      <c r="C26" s="77">
        <v>10334014</v>
      </c>
      <c r="D26" s="66">
        <v>1721782.45</v>
      </c>
      <c r="E26" s="66">
        <v>1921689.38</v>
      </c>
      <c r="F26" s="72">
        <f t="shared" si="0"/>
        <v>89.597333883377132</v>
      </c>
      <c r="G26" s="72">
        <f t="shared" si="1"/>
        <v>16.661313309620056</v>
      </c>
      <c r="H26" s="73">
        <f t="shared" si="2"/>
        <v>16.661313309620056</v>
      </c>
    </row>
    <row r="27" spans="1:8" ht="25.5" outlineLevel="3">
      <c r="A27" s="43" t="s">
        <v>46</v>
      </c>
      <c r="B27" s="77">
        <v>10334014</v>
      </c>
      <c r="C27" s="77">
        <v>10334014</v>
      </c>
      <c r="D27" s="66">
        <v>1721782.45</v>
      </c>
      <c r="E27" s="66">
        <v>1921689.38</v>
      </c>
      <c r="F27" s="72">
        <f t="shared" si="0"/>
        <v>89.597333883377132</v>
      </c>
      <c r="G27" s="72">
        <f t="shared" si="1"/>
        <v>16.661313309620056</v>
      </c>
      <c r="H27" s="73">
        <f t="shared" si="2"/>
        <v>16.661313309620056</v>
      </c>
    </row>
    <row r="28" spans="1:8" outlineLevel="2">
      <c r="A28" s="43" t="s">
        <v>48</v>
      </c>
      <c r="B28" s="77">
        <v>2200000</v>
      </c>
      <c r="C28" s="77">
        <v>2200000</v>
      </c>
      <c r="D28" s="66">
        <v>471205.31</v>
      </c>
      <c r="E28" s="66">
        <v>89150.36</v>
      </c>
      <c r="F28" s="72">
        <f t="shared" si="0"/>
        <v>528.551213926674</v>
      </c>
      <c r="G28" s="72">
        <f t="shared" si="1"/>
        <v>21.418423181818184</v>
      </c>
      <c r="H28" s="73">
        <f t="shared" si="2"/>
        <v>21.418423181818184</v>
      </c>
    </row>
    <row r="29" spans="1:8" ht="15" customHeight="1" outlineLevel="2">
      <c r="A29" s="43" t="s">
        <v>50</v>
      </c>
      <c r="B29" s="77">
        <f>B30+B31</f>
        <v>0</v>
      </c>
      <c r="C29" s="77">
        <f>C30+C31</f>
        <v>0</v>
      </c>
      <c r="D29" s="77">
        <f t="shared" ref="D29" si="3">D30+D31+D32</f>
        <v>11034.89</v>
      </c>
      <c r="E29" s="77">
        <f>E30+E31+E32</f>
        <v>5540.21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1500</v>
      </c>
      <c r="E30" s="66">
        <v>2500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9534.89</v>
      </c>
      <c r="E31" s="66">
        <v>3040.21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/>
      <c r="D32" s="66"/>
      <c r="E32" s="66">
        <v>0</v>
      </c>
      <c r="F32" s="72"/>
      <c r="G32" s="72"/>
      <c r="H32" s="73"/>
    </row>
    <row r="33" spans="1:8">
      <c r="A33" s="32" t="s">
        <v>55</v>
      </c>
      <c r="B33" s="79">
        <f>B34+B40+B41</f>
        <v>1804283833.4199998</v>
      </c>
      <c r="C33" s="79">
        <f>C34+C40+C41+C39</f>
        <v>1820854735.3199999</v>
      </c>
      <c r="D33" s="79">
        <f>D34+D40+D41+D39</f>
        <v>124122393.41000003</v>
      </c>
      <c r="E33" s="79">
        <f>E34+E39+E40+E41</f>
        <v>108658113.58999999</v>
      </c>
      <c r="F33" s="76">
        <f t="shared" si="0"/>
        <v>114.23205254450805</v>
      </c>
      <c r="G33" s="76">
        <f t="shared" si="1"/>
        <v>6.8793163864206113</v>
      </c>
      <c r="H33" s="73">
        <f t="shared" si="2"/>
        <v>6.8167103614768338</v>
      </c>
    </row>
    <row r="34" spans="1:8" ht="46.5" customHeight="1">
      <c r="A34" s="46" t="s">
        <v>56</v>
      </c>
      <c r="B34" s="79">
        <f>B35+B36+B37+B38</f>
        <v>1804283833.4199998</v>
      </c>
      <c r="C34" s="79">
        <f>C35+C36+C37+C38</f>
        <v>1820854735.3199999</v>
      </c>
      <c r="D34" s="79">
        <f>D35+D36+D37+D38</f>
        <v>124447746.83000001</v>
      </c>
      <c r="E34" s="79">
        <f>E35+E36+E37+E38</f>
        <v>116021499.88999999</v>
      </c>
      <c r="F34" s="76">
        <f t="shared" si="0"/>
        <v>107.26265989319992</v>
      </c>
      <c r="G34" s="76">
        <f t="shared" si="1"/>
        <v>6.8973486612752444</v>
      </c>
      <c r="H34" s="73">
        <f t="shared" si="2"/>
        <v>6.8345785315009966</v>
      </c>
    </row>
    <row r="35" spans="1:8">
      <c r="A35" s="47" t="s">
        <v>57</v>
      </c>
      <c r="B35" s="81"/>
      <c r="C35" s="82">
        <v>2187360</v>
      </c>
      <c r="D35" s="82"/>
      <c r="E35" s="82"/>
      <c r="F35" s="72"/>
      <c r="G35" s="72"/>
      <c r="H35" s="73"/>
    </row>
    <row r="36" spans="1:8" ht="26.25">
      <c r="A36" s="47" t="s">
        <v>58</v>
      </c>
      <c r="B36" s="81">
        <v>327601885.87</v>
      </c>
      <c r="C36" s="82">
        <v>326975427.76999998</v>
      </c>
      <c r="D36" s="82">
        <v>26369454.57</v>
      </c>
      <c r="E36" s="82">
        <v>4220360.91</v>
      </c>
      <c r="F36" s="72">
        <f t="shared" si="0"/>
        <v>624.81515520434482</v>
      </c>
      <c r="G36" s="72">
        <f t="shared" si="1"/>
        <v>8.0492377203420649</v>
      </c>
      <c r="H36" s="73">
        <f t="shared" si="2"/>
        <v>8.0646593995891074</v>
      </c>
    </row>
    <row r="37" spans="1:8">
      <c r="A37" s="47" t="s">
        <v>59</v>
      </c>
      <c r="B37" s="81">
        <v>1406942958.5</v>
      </c>
      <c r="C37" s="82">
        <v>1421952958.5</v>
      </c>
      <c r="D37" s="82">
        <v>96745392.510000005</v>
      </c>
      <c r="E37" s="82">
        <v>110655717.52</v>
      </c>
      <c r="F37" s="72">
        <f t="shared" si="0"/>
        <v>87.429185475675197</v>
      </c>
      <c r="G37" s="72">
        <f t="shared" si="1"/>
        <v>6.8762839264744784</v>
      </c>
      <c r="H37" s="73">
        <f t="shared" si="2"/>
        <v>6.8036985282590141</v>
      </c>
    </row>
    <row r="38" spans="1:8">
      <c r="A38" s="47" t="s">
        <v>60</v>
      </c>
      <c r="B38" s="81">
        <v>69738989.049999997</v>
      </c>
      <c r="C38" s="82">
        <v>69738989.049999997</v>
      </c>
      <c r="D38" s="82">
        <v>1332899.75</v>
      </c>
      <c r="E38" s="82">
        <v>1145421.46</v>
      </c>
      <c r="F38" s="72">
        <f t="shared" si="0"/>
        <v>116.36762506614815</v>
      </c>
      <c r="G38" s="72">
        <f t="shared" si="1"/>
        <v>1.9112691023444082</v>
      </c>
      <c r="H38" s="73">
        <f t="shared" si="2"/>
        <v>1.9112691023444082</v>
      </c>
    </row>
    <row r="39" spans="1:8">
      <c r="A39" s="47" t="s">
        <v>113</v>
      </c>
      <c r="B39" s="81"/>
      <c r="C39" s="82"/>
      <c r="D39" s="82">
        <v>-173381.91</v>
      </c>
      <c r="E39" s="82"/>
      <c r="F39" s="72" t="e">
        <f t="shared" si="0"/>
        <v>#DIV/0!</v>
      </c>
      <c r="G39" s="72"/>
      <c r="H39" s="73"/>
    </row>
    <row r="40" spans="1:8" ht="51.75">
      <c r="A40" s="47" t="s">
        <v>62</v>
      </c>
      <c r="B40" s="81"/>
      <c r="C40" s="82"/>
      <c r="D40" s="82">
        <v>8468.93</v>
      </c>
      <c r="E40" s="82">
        <v>882041.69</v>
      </c>
      <c r="F40" s="72">
        <f t="shared" si="0"/>
        <v>0.96015076112785558</v>
      </c>
      <c r="G40" s="72"/>
      <c r="H40" s="73"/>
    </row>
    <row r="41" spans="1:8" ht="39">
      <c r="A41" s="47" t="s">
        <v>63</v>
      </c>
      <c r="B41" s="81"/>
      <c r="C41" s="82"/>
      <c r="D41" s="82">
        <v>-160440.44</v>
      </c>
      <c r="E41" s="82">
        <v>-8245427.9900000002</v>
      </c>
      <c r="F41" s="72">
        <f t="shared" si="0"/>
        <v>1.9458109414645437</v>
      </c>
      <c r="G41" s="72"/>
      <c r="H41" s="73"/>
    </row>
    <row r="42" spans="1:8" s="7" customFormat="1" ht="14.25">
      <c r="A42" s="105" t="s">
        <v>64</v>
      </c>
      <c r="B42" s="106">
        <v>-45000000</v>
      </c>
      <c r="C42" s="106">
        <v>-45000000</v>
      </c>
      <c r="D42" s="106">
        <v>32364555.809999999</v>
      </c>
      <c r="E42" s="106">
        <v>68027782.079999998</v>
      </c>
      <c r="F42" s="107">
        <f t="shared" si="0"/>
        <v>47.575497569418914</v>
      </c>
      <c r="G42" s="107">
        <f t="shared" si="1"/>
        <v>-71.921235133333326</v>
      </c>
      <c r="H42" s="108">
        <f t="shared" si="2"/>
        <v>-71.921235133333326</v>
      </c>
    </row>
    <row r="43" spans="1:8">
      <c r="E43" s="101"/>
      <c r="F43" s="13"/>
    </row>
    <row r="44" spans="1:8">
      <c r="E44" s="101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workbookViewId="0">
      <pane xSplit="1" topLeftCell="B1" activePane="topRight" state="frozen"/>
      <selection activeCell="B1" sqref="B1"/>
      <selection pane="topRight" activeCell="H47" sqref="H47"/>
    </sheetView>
  </sheetViews>
  <sheetFormatPr defaultRowHeight="15" outlineLevelRow="3"/>
  <cols>
    <col min="1" max="1" width="62.85546875" style="2" customWidth="1"/>
    <col min="2" max="4" width="17.28515625" style="2" bestFit="1" customWidth="1"/>
    <col min="5" max="5" width="17.28515625" style="102" bestFit="1" customWidth="1"/>
    <col min="6" max="6" width="11.7109375" style="2" customWidth="1"/>
    <col min="7" max="7" width="9.28515625" style="2" customWidth="1"/>
    <col min="8" max="8" width="8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49" t="s">
        <v>122</v>
      </c>
      <c r="B1" s="149"/>
      <c r="C1" s="149"/>
      <c r="D1" s="149"/>
      <c r="E1" s="149"/>
      <c r="F1" s="149"/>
      <c r="G1" s="149"/>
      <c r="H1" s="149"/>
    </row>
    <row r="2" spans="1:8" ht="37.5" customHeight="1">
      <c r="A2" s="150" t="s">
        <v>2</v>
      </c>
      <c r="B2" s="151" t="s">
        <v>108</v>
      </c>
      <c r="C2" s="151"/>
      <c r="D2" s="152" t="s">
        <v>109</v>
      </c>
      <c r="E2" s="153" t="s">
        <v>91</v>
      </c>
      <c r="F2" s="150" t="s">
        <v>110</v>
      </c>
      <c r="G2" s="151" t="s">
        <v>116</v>
      </c>
      <c r="H2" s="151"/>
    </row>
    <row r="3" spans="1:8" ht="51" customHeight="1">
      <c r="A3" s="150"/>
      <c r="B3" s="124" t="s">
        <v>66</v>
      </c>
      <c r="C3" s="123" t="s">
        <v>67</v>
      </c>
      <c r="D3" s="152"/>
      <c r="E3" s="154"/>
      <c r="F3" s="150"/>
      <c r="G3" s="123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2407305358.96</v>
      </c>
      <c r="C4" s="69">
        <f>C5+C33</f>
        <v>2597098500.21</v>
      </c>
      <c r="D4" s="70">
        <f>D5+D33</f>
        <v>2678404215.1900001</v>
      </c>
      <c r="E4" s="70">
        <f>E5+E33</f>
        <v>2530530330.54</v>
      </c>
      <c r="F4" s="72">
        <f>D4/E4*100</f>
        <v>105.84359265982182</v>
      </c>
      <c r="G4" s="72">
        <f>D4/B4*100</f>
        <v>111.26150678064039</v>
      </c>
      <c r="H4" s="73">
        <f>D4/C4*100</f>
        <v>103.13063655357799</v>
      </c>
    </row>
    <row r="5" spans="1:8" s="7" customFormat="1" ht="15" customHeight="1" outlineLevel="1">
      <c r="A5" s="37" t="s">
        <v>6</v>
      </c>
      <c r="B5" s="74">
        <f>B6+B20</f>
        <v>613584886.93000007</v>
      </c>
      <c r="C5" s="74">
        <f>C6+C20</f>
        <v>672131059.4799999</v>
      </c>
      <c r="D5" s="70">
        <f>D6+D20</f>
        <v>803974574.83000004</v>
      </c>
      <c r="E5" s="70">
        <f>E6+E20</f>
        <v>619622182.81999993</v>
      </c>
      <c r="F5" s="76">
        <f t="shared" ref="F5:F42" si="0">D5/E5*100</f>
        <v>129.7523873614374</v>
      </c>
      <c r="G5" s="76">
        <f t="shared" ref="G5:G42" si="1">D5/B5*100</f>
        <v>131.02907062339696</v>
      </c>
      <c r="H5" s="73">
        <f t="shared" ref="H5:H42" si="2">D5/C5*100</f>
        <v>119.61574509769004</v>
      </c>
    </row>
    <row r="6" spans="1:8" s="7" customFormat="1" ht="15" customHeight="1" outlineLevel="1">
      <c r="A6" s="37" t="s">
        <v>7</v>
      </c>
      <c r="B6" s="74">
        <f>B7+B10+B11+B17+B18+B19</f>
        <v>564893408.18000007</v>
      </c>
      <c r="C6" s="74">
        <f>C7+C10+C11+C17+C18+C19</f>
        <v>623345808.17999995</v>
      </c>
      <c r="D6" s="70">
        <f>D7+D10+D11+D17+D18+D19</f>
        <v>730869527.42000008</v>
      </c>
      <c r="E6" s="70">
        <f>E7+E10+E11+E17+E18+E19</f>
        <v>569840017.31999993</v>
      </c>
      <c r="F6" s="76">
        <f t="shared" si="0"/>
        <v>128.25872265997288</v>
      </c>
      <c r="G6" s="76">
        <f t="shared" si="1"/>
        <v>129.38184741343497</v>
      </c>
      <c r="H6" s="73">
        <f t="shared" si="2"/>
        <v>117.24944931513058</v>
      </c>
    </row>
    <row r="7" spans="1:8" ht="15" customHeight="1" outlineLevel="2">
      <c r="A7" s="43" t="s">
        <v>9</v>
      </c>
      <c r="B7" s="77">
        <f>B8+B9</f>
        <v>390828823</v>
      </c>
      <c r="C7" s="77">
        <f>C8+C9</f>
        <v>435828823</v>
      </c>
      <c r="D7" s="66">
        <f>D8+D9</f>
        <v>501628660.93000001</v>
      </c>
      <c r="E7" s="66">
        <f>E8+E9</f>
        <v>408906761.50999999</v>
      </c>
      <c r="F7" s="72">
        <f t="shared" si="0"/>
        <v>122.67556033497686</v>
      </c>
      <c r="G7" s="72">
        <f t="shared" si="1"/>
        <v>128.34996586984067</v>
      </c>
      <c r="H7" s="73">
        <f t="shared" si="2"/>
        <v>115.09763339585275</v>
      </c>
    </row>
    <row r="8" spans="1:8" ht="15" customHeight="1" outlineLevel="3">
      <c r="A8" s="43" t="s">
        <v>11</v>
      </c>
      <c r="B8" s="77">
        <v>9244995</v>
      </c>
      <c r="C8" s="77">
        <v>9244995</v>
      </c>
      <c r="D8" s="66">
        <v>11805963.02</v>
      </c>
      <c r="E8" s="66">
        <v>10396921.33</v>
      </c>
      <c r="F8" s="72">
        <f t="shared" si="0"/>
        <v>113.5524896772495</v>
      </c>
      <c r="G8" s="72">
        <f t="shared" si="1"/>
        <v>127.70112931375301</v>
      </c>
      <c r="H8" s="73">
        <f t="shared" si="2"/>
        <v>127.70112931375301</v>
      </c>
    </row>
    <row r="9" spans="1:8" ht="15" customHeight="1" outlineLevel="3">
      <c r="A9" s="43" t="s">
        <v>13</v>
      </c>
      <c r="B9" s="77">
        <v>381583828</v>
      </c>
      <c r="C9" s="77">
        <v>426583828</v>
      </c>
      <c r="D9" s="66">
        <v>489822697.91000003</v>
      </c>
      <c r="E9" s="66">
        <v>398509840.18000001</v>
      </c>
      <c r="F9" s="72">
        <f t="shared" si="0"/>
        <v>122.91357666068059</v>
      </c>
      <c r="G9" s="72">
        <f t="shared" si="1"/>
        <v>128.36568585134066</v>
      </c>
      <c r="H9" s="73">
        <f t="shared" si="2"/>
        <v>114.82448835589707</v>
      </c>
    </row>
    <row r="10" spans="1:8" ht="25.5" outlineLevel="2">
      <c r="A10" s="43" t="s">
        <v>15</v>
      </c>
      <c r="B10" s="77">
        <v>37461974.380000003</v>
      </c>
      <c r="C10" s="77">
        <v>37461974.380000003</v>
      </c>
      <c r="D10" s="66">
        <v>40184488.259999998</v>
      </c>
      <c r="E10" s="66">
        <v>38353593.299999997</v>
      </c>
      <c r="F10" s="72">
        <f t="shared" si="0"/>
        <v>104.77372470860509</v>
      </c>
      <c r="G10" s="72">
        <f t="shared" si="1"/>
        <v>107.2674062834592</v>
      </c>
      <c r="H10" s="73">
        <f>D10/C10*100</f>
        <v>107.2674062834592</v>
      </c>
    </row>
    <row r="11" spans="1:8" ht="15" customHeight="1" outlineLevel="2">
      <c r="A11" s="43" t="s">
        <v>17</v>
      </c>
      <c r="B11" s="77">
        <f>B12+B13+B14+B15+B16</f>
        <v>102794261.8</v>
      </c>
      <c r="C11" s="77">
        <f>C12+C13+C14+C15+C16</f>
        <v>116246661.8</v>
      </c>
      <c r="D11" s="66">
        <f>D12+D13+D14+D15+D16</f>
        <v>151974665.52000001</v>
      </c>
      <c r="E11" s="66">
        <f>E12+E13+E14+E15+E16</f>
        <v>89378818.860000014</v>
      </c>
      <c r="F11" s="72">
        <f t="shared" si="0"/>
        <v>170.03431848662939</v>
      </c>
      <c r="G11" s="72">
        <f t="shared" si="1"/>
        <v>147.84353023098419</v>
      </c>
      <c r="H11" s="73">
        <f t="shared" si="2"/>
        <v>130.73464920779344</v>
      </c>
    </row>
    <row r="12" spans="1:8" ht="25.5" customHeight="1" outlineLevel="3">
      <c r="A12" s="43" t="s">
        <v>19</v>
      </c>
      <c r="B12" s="77">
        <v>89549558.799999997</v>
      </c>
      <c r="C12" s="77">
        <v>103001958.8</v>
      </c>
      <c r="D12" s="66">
        <v>136775382.87</v>
      </c>
      <c r="E12" s="66">
        <v>82218185.090000004</v>
      </c>
      <c r="F12" s="72">
        <f t="shared" si="0"/>
        <v>166.35660677778165</v>
      </c>
      <c r="G12" s="72">
        <f t="shared" si="1"/>
        <v>152.73708179341696</v>
      </c>
      <c r="H12" s="73">
        <f t="shared" si="2"/>
        <v>132.78910854072029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245953.33</v>
      </c>
      <c r="E13" s="66">
        <v>-73315.94</v>
      </c>
      <c r="F13" s="72">
        <f t="shared" si="0"/>
        <v>-335.47047204195974</v>
      </c>
      <c r="G13" s="72" t="e">
        <f t="shared" si="1"/>
        <v>#DIV/0!</v>
      </c>
      <c r="H13" s="73" t="e">
        <f t="shared" si="2"/>
        <v>#DIV/0!</v>
      </c>
    </row>
    <row r="14" spans="1:8" ht="15" customHeight="1" outlineLevel="3">
      <c r="A14" s="43" t="s">
        <v>23</v>
      </c>
      <c r="B14" s="77">
        <v>267000</v>
      </c>
      <c r="C14" s="77">
        <v>267000</v>
      </c>
      <c r="D14" s="66">
        <v>2379369.92</v>
      </c>
      <c r="E14" s="66">
        <v>204497.93</v>
      </c>
      <c r="F14" s="72">
        <f t="shared" si="0"/>
        <v>1163.5178507674868</v>
      </c>
      <c r="G14" s="72">
        <f t="shared" si="1"/>
        <v>891.14978277153546</v>
      </c>
      <c r="H14" s="73">
        <f t="shared" si="2"/>
        <v>891.14978277153546</v>
      </c>
    </row>
    <row r="15" spans="1:8" ht="15" customHeight="1" outlineLevel="3">
      <c r="A15" s="43" t="s">
        <v>25</v>
      </c>
      <c r="B15" s="77">
        <v>12977703</v>
      </c>
      <c r="C15" s="77">
        <v>12977703</v>
      </c>
      <c r="D15" s="66">
        <v>12573959.4</v>
      </c>
      <c r="E15" s="66">
        <v>7029451.7800000003</v>
      </c>
      <c r="F15" s="72">
        <f t="shared" si="0"/>
        <v>178.8753916169548</v>
      </c>
      <c r="G15" s="72">
        <f t="shared" si="1"/>
        <v>96.88894406043967</v>
      </c>
      <c r="H15" s="73">
        <f t="shared" si="2"/>
        <v>96.88894406043967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66"/>
      <c r="F16" s="72"/>
      <c r="G16" s="72"/>
      <c r="H16" s="73"/>
    </row>
    <row r="17" spans="1:8" ht="15" customHeight="1" outlineLevel="2">
      <c r="A17" s="43" t="s">
        <v>28</v>
      </c>
      <c r="B17" s="77">
        <v>23792822</v>
      </c>
      <c r="C17" s="77">
        <v>23792822</v>
      </c>
      <c r="D17" s="66">
        <v>20650769.48</v>
      </c>
      <c r="E17" s="66">
        <v>22925767.84</v>
      </c>
      <c r="F17" s="72">
        <f t="shared" si="0"/>
        <v>90.07667539915208</v>
      </c>
      <c r="G17" s="72">
        <f t="shared" si="1"/>
        <v>86.794115805178549</v>
      </c>
      <c r="H17" s="73">
        <f t="shared" si="2"/>
        <v>86.794115805178549</v>
      </c>
    </row>
    <row r="18" spans="1:8" ht="15" customHeight="1" outlineLevel="2">
      <c r="A18" s="43" t="s">
        <v>30</v>
      </c>
      <c r="B18" s="77">
        <v>10015527</v>
      </c>
      <c r="C18" s="77">
        <v>10015527</v>
      </c>
      <c r="D18" s="66">
        <v>16430943.23</v>
      </c>
      <c r="E18" s="66">
        <v>10275075.810000001</v>
      </c>
      <c r="F18" s="72">
        <f t="shared" si="0"/>
        <v>159.91067641572954</v>
      </c>
      <c r="G18" s="72">
        <f t="shared" si="1"/>
        <v>164.05470456022934</v>
      </c>
      <c r="H18" s="73">
        <f t="shared" si="2"/>
        <v>164.05470456022934</v>
      </c>
    </row>
    <row r="19" spans="1:8" ht="25.5" outlineLevel="2">
      <c r="A19" s="43" t="s">
        <v>31</v>
      </c>
      <c r="B19" s="77"/>
      <c r="C19" s="77"/>
      <c r="D19" s="66">
        <v>0</v>
      </c>
      <c r="E19" s="66">
        <v>0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48691478.75</v>
      </c>
      <c r="C20" s="74">
        <f>C21+C22+C23+C26+C28+C29</f>
        <v>48785251.299999997</v>
      </c>
      <c r="D20" s="70">
        <f>D21+D22+D23+D26+D28+D29</f>
        <v>73105047.410000011</v>
      </c>
      <c r="E20" s="70">
        <f>E21+E22+E23+E26+E28+E29</f>
        <v>49782165.5</v>
      </c>
      <c r="F20" s="76">
        <f t="shared" si="0"/>
        <v>146.84987419842156</v>
      </c>
      <c r="G20" s="76">
        <f t="shared" si="1"/>
        <v>150.13930422065894</v>
      </c>
      <c r="H20" s="73">
        <f t="shared" si="2"/>
        <v>149.85071402102218</v>
      </c>
    </row>
    <row r="21" spans="1:8" ht="25.5" outlineLevel="2">
      <c r="A21" s="43" t="s">
        <v>34</v>
      </c>
      <c r="B21" s="77">
        <v>11534272.75</v>
      </c>
      <c r="C21" s="77">
        <v>11534272.75</v>
      </c>
      <c r="D21" s="66">
        <v>16738627.029999999</v>
      </c>
      <c r="E21" s="66">
        <v>11713334.25</v>
      </c>
      <c r="F21" s="72">
        <f t="shared" si="0"/>
        <v>142.90232544162222</v>
      </c>
      <c r="G21" s="72">
        <f t="shared" si="1"/>
        <v>145.12078388297172</v>
      </c>
      <c r="H21" s="73">
        <f t="shared" si="2"/>
        <v>145.12078388297172</v>
      </c>
    </row>
    <row r="22" spans="1:8" outlineLevel="2">
      <c r="A22" s="43" t="s">
        <v>36</v>
      </c>
      <c r="B22" s="77">
        <v>2650000</v>
      </c>
      <c r="C22" s="77">
        <v>2650000</v>
      </c>
      <c r="D22" s="66">
        <v>1418571.41</v>
      </c>
      <c r="E22" s="66">
        <v>2230411.7000000002</v>
      </c>
      <c r="F22" s="72">
        <f t="shared" si="0"/>
        <v>63.601325710405831</v>
      </c>
      <c r="G22" s="72">
        <f t="shared" si="1"/>
        <v>53.530996603773588</v>
      </c>
      <c r="H22" s="73">
        <f t="shared" si="2"/>
        <v>53.530996603773588</v>
      </c>
    </row>
    <row r="23" spans="1:8" ht="25.5" outlineLevel="2">
      <c r="A23" s="43" t="s">
        <v>38</v>
      </c>
      <c r="B23" s="77">
        <f>B24+B25</f>
        <v>22340000</v>
      </c>
      <c r="C23" s="77">
        <f>C24+C25</f>
        <v>22340000</v>
      </c>
      <c r="D23" s="66">
        <f>D24+D25</f>
        <v>23309236.41</v>
      </c>
      <c r="E23" s="66">
        <f>E24+E25</f>
        <v>22564915.830000002</v>
      </c>
      <c r="F23" s="72">
        <f t="shared" si="0"/>
        <v>103.2985745907832</v>
      </c>
      <c r="G23" s="72">
        <f t="shared" si="1"/>
        <v>104.3385694270367</v>
      </c>
      <c r="H23" s="73">
        <f t="shared" si="2"/>
        <v>104.3385694270367</v>
      </c>
    </row>
    <row r="24" spans="1:8" ht="15" customHeight="1" outlineLevel="3">
      <c r="A24" s="43" t="s">
        <v>40</v>
      </c>
      <c r="B24" s="77">
        <v>22340000</v>
      </c>
      <c r="C24" s="77">
        <v>22340000</v>
      </c>
      <c r="D24" s="66">
        <v>22512197.460000001</v>
      </c>
      <c r="E24" s="66">
        <v>22315337.350000001</v>
      </c>
      <c r="F24" s="72">
        <f t="shared" si="0"/>
        <v>100.88217402637652</v>
      </c>
      <c r="G24" s="72">
        <f t="shared" si="1"/>
        <v>100.77080331244406</v>
      </c>
      <c r="H24" s="73">
        <f t="shared" si="2"/>
        <v>100.77080331244406</v>
      </c>
    </row>
    <row r="25" spans="1:8" ht="15" customHeight="1" outlineLevel="3">
      <c r="A25" s="43" t="s">
        <v>42</v>
      </c>
      <c r="B25" s="77"/>
      <c r="C25" s="77"/>
      <c r="D25" s="66">
        <v>797038.95</v>
      </c>
      <c r="E25" s="66">
        <v>249578.48</v>
      </c>
      <c r="F25" s="72">
        <f t="shared" si="0"/>
        <v>319.35403645378398</v>
      </c>
      <c r="G25" s="72"/>
      <c r="H25" s="73"/>
    </row>
    <row r="26" spans="1:8" ht="25.5" customHeight="1" outlineLevel="2">
      <c r="A26" s="43" t="s">
        <v>44</v>
      </c>
      <c r="B26" s="77">
        <v>10067206</v>
      </c>
      <c r="C26" s="77">
        <v>10067206</v>
      </c>
      <c r="D26" s="66">
        <v>28498862.93</v>
      </c>
      <c r="E26" s="66">
        <v>10837662.26</v>
      </c>
      <c r="F26" s="72">
        <f t="shared" si="0"/>
        <v>262.96134947095135</v>
      </c>
      <c r="G26" s="72">
        <f t="shared" si="1"/>
        <v>283.0861207171086</v>
      </c>
      <c r="H26" s="73">
        <f t="shared" si="2"/>
        <v>283.0861207171086</v>
      </c>
    </row>
    <row r="27" spans="1:8" ht="25.5" outlineLevel="3">
      <c r="A27" s="43" t="s">
        <v>46</v>
      </c>
      <c r="B27" s="77">
        <v>10067206</v>
      </c>
      <c r="C27" s="77">
        <v>10067206</v>
      </c>
      <c r="D27" s="66">
        <v>28498862.93</v>
      </c>
      <c r="E27" s="66">
        <v>10837662.26</v>
      </c>
      <c r="F27" s="72">
        <f t="shared" si="0"/>
        <v>262.96134947095135</v>
      </c>
      <c r="G27" s="72">
        <f t="shared" si="1"/>
        <v>283.0861207171086</v>
      </c>
      <c r="H27" s="73">
        <f t="shared" si="2"/>
        <v>283.0861207171086</v>
      </c>
    </row>
    <row r="28" spans="1:8" outlineLevel="2">
      <c r="A28" s="43" t="s">
        <v>48</v>
      </c>
      <c r="B28" s="77">
        <v>2100000</v>
      </c>
      <c r="C28" s="77">
        <v>2100000</v>
      </c>
      <c r="D28" s="66">
        <v>2827146.09</v>
      </c>
      <c r="E28" s="66">
        <v>1997458.5</v>
      </c>
      <c r="F28" s="72">
        <f t="shared" si="0"/>
        <v>141.53716284969124</v>
      </c>
      <c r="G28" s="72">
        <f t="shared" si="1"/>
        <v>134.62600428571426</v>
      </c>
      <c r="H28" s="73">
        <f t="shared" si="2"/>
        <v>134.62600428571426</v>
      </c>
    </row>
    <row r="29" spans="1:8" ht="15" customHeight="1" outlineLevel="2">
      <c r="A29" s="43" t="s">
        <v>50</v>
      </c>
      <c r="B29" s="77">
        <f>B30+B31</f>
        <v>0</v>
      </c>
      <c r="C29" s="77">
        <f>C30+C31+C32</f>
        <v>93772.55</v>
      </c>
      <c r="D29" s="77">
        <f t="shared" ref="D29" si="3">D30+D31+D32</f>
        <v>312603.53999999998</v>
      </c>
      <c r="E29" s="77">
        <f>E30+E31+E32</f>
        <v>438382.96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-1500</v>
      </c>
      <c r="E30" s="66">
        <v>-6807.19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221196.71</v>
      </c>
      <c r="E31" s="66">
        <v>372993.7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>
        <v>93772.55</v>
      </c>
      <c r="D32" s="66">
        <v>92906.83</v>
      </c>
      <c r="E32" s="66">
        <v>72196.45</v>
      </c>
      <c r="F32" s="72"/>
      <c r="G32" s="72"/>
      <c r="H32" s="73"/>
    </row>
    <row r="33" spans="1:8">
      <c r="A33" s="32" t="s">
        <v>55</v>
      </c>
      <c r="B33" s="79">
        <f>B34+B40+B41</f>
        <v>1793720472.03</v>
      </c>
      <c r="C33" s="79">
        <f>C34+C40+C41+C39</f>
        <v>1924967440.73</v>
      </c>
      <c r="D33" s="79">
        <f>D34+D40+D41+D39</f>
        <v>1874429640.3599999</v>
      </c>
      <c r="E33" s="79">
        <f>E34+E39+E40+E41</f>
        <v>1910908147.72</v>
      </c>
      <c r="F33" s="76">
        <f t="shared" si="0"/>
        <v>98.091038158818662</v>
      </c>
      <c r="G33" s="76">
        <f t="shared" si="1"/>
        <v>104.4995398998072</v>
      </c>
      <c r="H33" s="73">
        <f t="shared" si="2"/>
        <v>97.37461531552789</v>
      </c>
    </row>
    <row r="34" spans="1:8" ht="46.5" customHeight="1">
      <c r="A34" s="46" t="s">
        <v>56</v>
      </c>
      <c r="B34" s="79">
        <f>B35+B36+B37+B38</f>
        <v>1793720472.03</v>
      </c>
      <c r="C34" s="79">
        <f>C35+C36+C37+C38</f>
        <v>1924967440.73</v>
      </c>
      <c r="D34" s="79">
        <f>D35+D36+D37+D38</f>
        <v>1876577832.9099998</v>
      </c>
      <c r="E34" s="79">
        <f>E35+E36+E37+E38</f>
        <v>1912671127.53</v>
      </c>
      <c r="F34" s="76">
        <f t="shared" si="0"/>
        <v>98.112937760156896</v>
      </c>
      <c r="G34" s="76">
        <f t="shared" si="1"/>
        <v>104.61930173469159</v>
      </c>
      <c r="H34" s="73">
        <f t="shared" si="2"/>
        <v>97.486211621239178</v>
      </c>
    </row>
    <row r="35" spans="1:8">
      <c r="A35" s="47" t="s">
        <v>57</v>
      </c>
      <c r="B35" s="81"/>
      <c r="C35" s="82">
        <v>4424428</v>
      </c>
      <c r="D35" s="82">
        <v>4340322.3</v>
      </c>
      <c r="E35" s="82">
        <v>4114508.52</v>
      </c>
      <c r="F35" s="72"/>
      <c r="G35" s="72"/>
      <c r="H35" s="73"/>
    </row>
    <row r="36" spans="1:8" ht="26.25">
      <c r="A36" s="47" t="s">
        <v>58</v>
      </c>
      <c r="B36" s="81">
        <v>353329198.44999999</v>
      </c>
      <c r="C36" s="82">
        <v>389498740.31</v>
      </c>
      <c r="D36" s="82">
        <v>387572308.77999997</v>
      </c>
      <c r="E36" s="82">
        <v>404681687.36000001</v>
      </c>
      <c r="F36" s="72">
        <f t="shared" si="0"/>
        <v>95.772139161617233</v>
      </c>
      <c r="G36" s="72">
        <f t="shared" si="1"/>
        <v>109.69155973528912</v>
      </c>
      <c r="H36" s="73">
        <f t="shared" si="2"/>
        <v>99.505407506975047</v>
      </c>
    </row>
    <row r="37" spans="1:8">
      <c r="A37" s="47" t="s">
        <v>59</v>
      </c>
      <c r="B37" s="81">
        <v>1252074088.5</v>
      </c>
      <c r="C37" s="82">
        <v>1320833466.7</v>
      </c>
      <c r="D37" s="82">
        <v>1282504046.49</v>
      </c>
      <c r="E37" s="82">
        <v>1285418030.6600001</v>
      </c>
      <c r="F37" s="72">
        <f t="shared" si="0"/>
        <v>99.773304551477011</v>
      </c>
      <c r="G37" s="72">
        <f t="shared" si="1"/>
        <v>102.43036400716954</v>
      </c>
      <c r="H37" s="73">
        <f t="shared" si="2"/>
        <v>97.098088352821406</v>
      </c>
    </row>
    <row r="38" spans="1:8">
      <c r="A38" s="47" t="s">
        <v>60</v>
      </c>
      <c r="B38" s="81">
        <v>188317185.08000001</v>
      </c>
      <c r="C38" s="82">
        <v>210210805.72</v>
      </c>
      <c r="D38" s="82">
        <v>202161155.34</v>
      </c>
      <c r="E38" s="82">
        <v>218456900.99000001</v>
      </c>
      <c r="F38" s="72">
        <f t="shared" si="0"/>
        <v>92.540521459312501</v>
      </c>
      <c r="G38" s="72">
        <f t="shared" si="1"/>
        <v>107.35141100060457</v>
      </c>
      <c r="H38" s="73">
        <f t="shared" si="2"/>
        <v>96.170677167413515</v>
      </c>
    </row>
    <row r="39" spans="1:8">
      <c r="A39" s="47" t="s">
        <v>113</v>
      </c>
      <c r="B39" s="81"/>
      <c r="C39" s="82"/>
      <c r="D39" s="82">
        <v>0</v>
      </c>
      <c r="E39" s="82">
        <v>41230.910000000003</v>
      </c>
      <c r="F39" s="72">
        <f t="shared" si="0"/>
        <v>0</v>
      </c>
      <c r="G39" s="72"/>
      <c r="H39" s="73"/>
    </row>
    <row r="40" spans="1:8" ht="51.75">
      <c r="A40" s="47" t="s">
        <v>62</v>
      </c>
      <c r="B40" s="81"/>
      <c r="C40" s="82"/>
      <c r="D40" s="82">
        <v>882041.69</v>
      </c>
      <c r="E40" s="82">
        <v>30746</v>
      </c>
      <c r="F40" s="72">
        <f t="shared" si="0"/>
        <v>2868.8014375853768</v>
      </c>
      <c r="G40" s="72"/>
      <c r="H40" s="73"/>
    </row>
    <row r="41" spans="1:8" ht="39">
      <c r="A41" s="47" t="s">
        <v>63</v>
      </c>
      <c r="B41" s="81"/>
      <c r="C41" s="82"/>
      <c r="D41" s="82">
        <v>-3030234.24</v>
      </c>
      <c r="E41" s="82">
        <v>-1834956.72</v>
      </c>
      <c r="F41" s="72">
        <f t="shared" si="0"/>
        <v>165.13927587349309</v>
      </c>
      <c r="G41" s="72"/>
      <c r="H41" s="73"/>
    </row>
    <row r="42" spans="1:8" s="7" customFormat="1" ht="14.25">
      <c r="A42" s="105" t="s">
        <v>64</v>
      </c>
      <c r="B42" s="106">
        <v>-42167000</v>
      </c>
      <c r="C42" s="106">
        <v>-99925975.629999995</v>
      </c>
      <c r="D42" s="106">
        <v>63359221.640000001</v>
      </c>
      <c r="E42" s="106">
        <v>-25983785.890000001</v>
      </c>
      <c r="F42" s="107">
        <f t="shared" si="0"/>
        <v>-243.8413782665294</v>
      </c>
      <c r="G42" s="107">
        <f t="shared" si="1"/>
        <v>-150.25783584319493</v>
      </c>
      <c r="H42" s="108">
        <f t="shared" si="2"/>
        <v>-63.406157648740688</v>
      </c>
    </row>
    <row r="43" spans="1:8">
      <c r="E43" s="101"/>
      <c r="F43" s="13"/>
    </row>
    <row r="44" spans="1:8">
      <c r="E44" s="101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workbookViewId="0">
      <pane xSplit="1" topLeftCell="B1" activePane="topRight" state="frozen"/>
      <selection activeCell="B1" sqref="B1"/>
      <selection pane="topRight" activeCell="E6" sqref="E6"/>
    </sheetView>
  </sheetViews>
  <sheetFormatPr defaultRowHeight="15" outlineLevelRow="3"/>
  <cols>
    <col min="1" max="1" width="62.85546875" style="2" customWidth="1"/>
    <col min="2" max="4" width="17.28515625" style="2" bestFit="1" customWidth="1"/>
    <col min="5" max="5" width="17.28515625" style="102" bestFit="1" customWidth="1"/>
    <col min="6" max="6" width="11.7109375" style="2" customWidth="1"/>
    <col min="7" max="7" width="9.28515625" style="2" customWidth="1"/>
    <col min="8" max="8" width="8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49" t="s">
        <v>121</v>
      </c>
      <c r="B1" s="149"/>
      <c r="C1" s="149"/>
      <c r="D1" s="149"/>
      <c r="E1" s="149"/>
      <c r="F1" s="149"/>
      <c r="G1" s="149"/>
      <c r="H1" s="149"/>
    </row>
    <row r="2" spans="1:8" ht="37.5" customHeight="1">
      <c r="A2" s="150" t="s">
        <v>2</v>
      </c>
      <c r="B2" s="151" t="s">
        <v>108</v>
      </c>
      <c r="C2" s="151"/>
      <c r="D2" s="152" t="s">
        <v>109</v>
      </c>
      <c r="E2" s="153" t="s">
        <v>91</v>
      </c>
      <c r="F2" s="150" t="s">
        <v>110</v>
      </c>
      <c r="G2" s="151" t="s">
        <v>116</v>
      </c>
      <c r="H2" s="151"/>
    </row>
    <row r="3" spans="1:8" ht="51" customHeight="1">
      <c r="A3" s="150"/>
      <c r="B3" s="122" t="s">
        <v>66</v>
      </c>
      <c r="C3" s="121" t="s">
        <v>67</v>
      </c>
      <c r="D3" s="152"/>
      <c r="E3" s="154"/>
      <c r="F3" s="150"/>
      <c r="G3" s="121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2407305358.96</v>
      </c>
      <c r="C4" s="69">
        <f>C5+C33</f>
        <v>2627313680.8199997</v>
      </c>
      <c r="D4" s="70">
        <f>D5+D33</f>
        <v>2348289435.25</v>
      </c>
      <c r="E4" s="70">
        <f>E5+E33</f>
        <v>2124184788.3099999</v>
      </c>
      <c r="F4" s="72">
        <f>D4/E4*100</f>
        <v>110.55014837566451</v>
      </c>
      <c r="G4" s="72">
        <f>D4/B4*100</f>
        <v>97.548465403844915</v>
      </c>
      <c r="H4" s="73">
        <f>D4/C4*100</f>
        <v>89.379865540725433</v>
      </c>
    </row>
    <row r="5" spans="1:8" s="7" customFormat="1" ht="15" customHeight="1" outlineLevel="1">
      <c r="A5" s="37" t="s">
        <v>6</v>
      </c>
      <c r="B5" s="74">
        <f>B6+B20</f>
        <v>613584886.93000007</v>
      </c>
      <c r="C5" s="74">
        <f>C6+C20</f>
        <v>672131059.4799999</v>
      </c>
      <c r="D5" s="70">
        <f>D6+D20</f>
        <v>712978655.06999993</v>
      </c>
      <c r="E5" s="70">
        <f>E6+E20</f>
        <v>549409233.72000003</v>
      </c>
      <c r="F5" s="76">
        <f t="shared" ref="F5:F42" si="0">D5/E5*100</f>
        <v>129.77187337069057</v>
      </c>
      <c r="G5" s="76">
        <f t="shared" ref="G5:G42" si="1">D5/B5*100</f>
        <v>116.19886184571868</v>
      </c>
      <c r="H5" s="73">
        <f t="shared" ref="H5:H42" si="2">D5/C5*100</f>
        <v>106.07732599377302</v>
      </c>
    </row>
    <row r="6" spans="1:8" s="7" customFormat="1" ht="15" customHeight="1" outlineLevel="1">
      <c r="A6" s="37" t="s">
        <v>7</v>
      </c>
      <c r="B6" s="74">
        <f>B7+B10+B11+B17+B18+B19</f>
        <v>564893408.18000007</v>
      </c>
      <c r="C6" s="74">
        <f>C7+C10+C11+C17+C18+C19</f>
        <v>623345808.17999995</v>
      </c>
      <c r="D6" s="70">
        <f>D7+D10+D11+D17+D18+D19</f>
        <v>652225019.29999995</v>
      </c>
      <c r="E6" s="70">
        <f>E7+E10+E11+E17+E18+E19</f>
        <v>503489417.20999998</v>
      </c>
      <c r="F6" s="76">
        <f t="shared" si="0"/>
        <v>129.54095895683224</v>
      </c>
      <c r="G6" s="76">
        <f t="shared" si="1"/>
        <v>115.45983894578784</v>
      </c>
      <c r="H6" s="73">
        <f t="shared" si="2"/>
        <v>104.63293580241108</v>
      </c>
    </row>
    <row r="7" spans="1:8" ht="15" customHeight="1" outlineLevel="2">
      <c r="A7" s="43" t="s">
        <v>9</v>
      </c>
      <c r="B7" s="77">
        <f>B8+B9</f>
        <v>390828823</v>
      </c>
      <c r="C7" s="77">
        <f>C8+C9</f>
        <v>435828823</v>
      </c>
      <c r="D7" s="66">
        <f>D8+D9</f>
        <v>431180268.5</v>
      </c>
      <c r="E7" s="66">
        <f>E8+E9</f>
        <v>344264369.06999999</v>
      </c>
      <c r="F7" s="72">
        <f t="shared" si="0"/>
        <v>125.24684726008553</v>
      </c>
      <c r="G7" s="72">
        <f t="shared" si="1"/>
        <v>110.32458281614505</v>
      </c>
      <c r="H7" s="73">
        <f t="shared" si="2"/>
        <v>98.933399019366831</v>
      </c>
    </row>
    <row r="8" spans="1:8" ht="15" customHeight="1" outlineLevel="3">
      <c r="A8" s="43" t="s">
        <v>11</v>
      </c>
      <c r="B8" s="77">
        <v>9244995</v>
      </c>
      <c r="C8" s="77">
        <v>9244995</v>
      </c>
      <c r="D8" s="66">
        <v>10727915.41</v>
      </c>
      <c r="E8" s="66">
        <v>9541359.1699999999</v>
      </c>
      <c r="F8" s="72">
        <f t="shared" si="0"/>
        <v>112.43592468178724</v>
      </c>
      <c r="G8" s="72">
        <f t="shared" si="1"/>
        <v>116.04025107639322</v>
      </c>
      <c r="H8" s="73">
        <f t="shared" si="2"/>
        <v>116.04025107639322</v>
      </c>
    </row>
    <row r="9" spans="1:8" ht="15" customHeight="1" outlineLevel="3">
      <c r="A9" s="43" t="s">
        <v>13</v>
      </c>
      <c r="B9" s="77">
        <v>381583828</v>
      </c>
      <c r="C9" s="77">
        <v>426583828</v>
      </c>
      <c r="D9" s="66">
        <v>420452353.08999997</v>
      </c>
      <c r="E9" s="66">
        <v>334723009.89999998</v>
      </c>
      <c r="F9" s="72">
        <f t="shared" si="0"/>
        <v>125.61202566134071</v>
      </c>
      <c r="G9" s="72">
        <f t="shared" si="1"/>
        <v>110.18610387492626</v>
      </c>
      <c r="H9" s="73">
        <f t="shared" si="2"/>
        <v>98.56265650323715</v>
      </c>
    </row>
    <row r="10" spans="1:8" ht="25.5" outlineLevel="2">
      <c r="A10" s="43" t="s">
        <v>15</v>
      </c>
      <c r="B10" s="77">
        <v>37461974.380000003</v>
      </c>
      <c r="C10" s="77">
        <v>37461974.380000003</v>
      </c>
      <c r="D10" s="66">
        <v>36797546.920000002</v>
      </c>
      <c r="E10" s="66">
        <v>34638109.719999999</v>
      </c>
      <c r="F10" s="72">
        <f t="shared" si="0"/>
        <v>106.23428130881271</v>
      </c>
      <c r="G10" s="72">
        <f t="shared" si="1"/>
        <v>98.226394975181236</v>
      </c>
      <c r="H10" s="73">
        <f>D10/C10*100</f>
        <v>98.226394975181236</v>
      </c>
    </row>
    <row r="11" spans="1:8" ht="15" customHeight="1" outlineLevel="2">
      <c r="A11" s="43" t="s">
        <v>17</v>
      </c>
      <c r="B11" s="77">
        <f>B12+B13+B14+B15+B16</f>
        <v>102794261.8</v>
      </c>
      <c r="C11" s="77">
        <f>C12+C13+C14+C15+C16</f>
        <v>116246661.8</v>
      </c>
      <c r="D11" s="66">
        <f>D12+D13+D14+D15+D16</f>
        <v>150721222.66000003</v>
      </c>
      <c r="E11" s="66">
        <f>E12+E13+E14+E15+E16</f>
        <v>92097990.420000002</v>
      </c>
      <c r="F11" s="72">
        <f t="shared" si="0"/>
        <v>163.65310684050431</v>
      </c>
      <c r="G11" s="72">
        <f t="shared" si="1"/>
        <v>146.62415977386786</v>
      </c>
      <c r="H11" s="73">
        <f t="shared" si="2"/>
        <v>129.65638782756</v>
      </c>
    </row>
    <row r="12" spans="1:8" ht="25.5" customHeight="1" outlineLevel="3">
      <c r="A12" s="43" t="s">
        <v>19</v>
      </c>
      <c r="B12" s="77">
        <v>89549558.799999997</v>
      </c>
      <c r="C12" s="77">
        <v>103001958.8</v>
      </c>
      <c r="D12" s="66">
        <v>135425878.22999999</v>
      </c>
      <c r="E12" s="66">
        <v>83958413.409999996</v>
      </c>
      <c r="F12" s="72">
        <f t="shared" si="0"/>
        <v>161.30114032606275</v>
      </c>
      <c r="G12" s="72">
        <f t="shared" si="1"/>
        <v>151.2300898460708</v>
      </c>
      <c r="H12" s="73">
        <f t="shared" si="2"/>
        <v>131.47893477730639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171506.52</v>
      </c>
      <c r="E13" s="66">
        <v>-127540.39</v>
      </c>
      <c r="F13" s="72">
        <f t="shared" si="0"/>
        <v>-134.47231892579282</v>
      </c>
      <c r="G13" s="72" t="e">
        <f t="shared" si="1"/>
        <v>#DIV/0!</v>
      </c>
      <c r="H13" s="73" t="e">
        <f t="shared" si="2"/>
        <v>#DIV/0!</v>
      </c>
    </row>
    <row r="14" spans="1:8" ht="15" customHeight="1" outlineLevel="3">
      <c r="A14" s="43" t="s">
        <v>23</v>
      </c>
      <c r="B14" s="77">
        <v>267000</v>
      </c>
      <c r="C14" s="77">
        <v>267000</v>
      </c>
      <c r="D14" s="66">
        <v>2333158.02</v>
      </c>
      <c r="E14" s="66">
        <v>204497.93</v>
      </c>
      <c r="F14" s="72">
        <f t="shared" si="0"/>
        <v>1140.9201159151098</v>
      </c>
      <c r="G14" s="72">
        <f t="shared" si="1"/>
        <v>873.8419550561797</v>
      </c>
      <c r="H14" s="73">
        <f t="shared" si="2"/>
        <v>873.8419550561797</v>
      </c>
    </row>
    <row r="15" spans="1:8" ht="15" customHeight="1" outlineLevel="3">
      <c r="A15" s="43" t="s">
        <v>25</v>
      </c>
      <c r="B15" s="77">
        <v>12977703</v>
      </c>
      <c r="C15" s="77">
        <v>12977703</v>
      </c>
      <c r="D15" s="66">
        <v>12790679.890000001</v>
      </c>
      <c r="E15" s="66">
        <v>8062619.4699999997</v>
      </c>
      <c r="F15" s="72">
        <f t="shared" si="0"/>
        <v>158.64174090805753</v>
      </c>
      <c r="G15" s="72">
        <f t="shared" si="1"/>
        <v>98.55888896517358</v>
      </c>
      <c r="H15" s="73">
        <f t="shared" si="2"/>
        <v>98.55888896517358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66"/>
      <c r="F16" s="72"/>
      <c r="G16" s="72"/>
      <c r="H16" s="73"/>
    </row>
    <row r="17" spans="1:8" ht="15" customHeight="1" outlineLevel="2">
      <c r="A17" s="43" t="s">
        <v>28</v>
      </c>
      <c r="B17" s="77">
        <v>23792822</v>
      </c>
      <c r="C17" s="77">
        <v>23792822</v>
      </c>
      <c r="D17" s="66">
        <v>19218081.309999999</v>
      </c>
      <c r="E17" s="66">
        <v>23077016.760000002</v>
      </c>
      <c r="F17" s="72">
        <f t="shared" si="0"/>
        <v>83.278014267906599</v>
      </c>
      <c r="G17" s="72">
        <f t="shared" si="1"/>
        <v>80.772601543440288</v>
      </c>
      <c r="H17" s="73">
        <f t="shared" si="2"/>
        <v>80.772601543440288</v>
      </c>
    </row>
    <row r="18" spans="1:8" ht="15" customHeight="1" outlineLevel="2">
      <c r="A18" s="43" t="s">
        <v>30</v>
      </c>
      <c r="B18" s="77">
        <v>10015527</v>
      </c>
      <c r="C18" s="77">
        <v>10015527</v>
      </c>
      <c r="D18" s="66">
        <v>14307899.91</v>
      </c>
      <c r="E18" s="66">
        <v>9411931.2400000002</v>
      </c>
      <c r="F18" s="72">
        <f t="shared" si="0"/>
        <v>152.01874668604145</v>
      </c>
      <c r="G18" s="72">
        <f t="shared" si="1"/>
        <v>142.85718474923985</v>
      </c>
      <c r="H18" s="73">
        <f t="shared" si="2"/>
        <v>142.85718474923985</v>
      </c>
    </row>
    <row r="19" spans="1:8" ht="25.5" outlineLevel="2">
      <c r="A19" s="43" t="s">
        <v>31</v>
      </c>
      <c r="B19" s="77"/>
      <c r="C19" s="77"/>
      <c r="D19" s="66">
        <v>0</v>
      </c>
      <c r="E19" s="66">
        <v>0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48691478.75</v>
      </c>
      <c r="C20" s="74">
        <f>C21+C22+C23+C26+C28+C29</f>
        <v>48785251.299999997</v>
      </c>
      <c r="D20" s="70">
        <f>D21+D22+D23+D26+D28+D29</f>
        <v>60753635.769999996</v>
      </c>
      <c r="E20" s="70">
        <f>E21+E22+E23+E26+E28+E29</f>
        <v>45919816.509999998</v>
      </c>
      <c r="F20" s="76">
        <f t="shared" si="0"/>
        <v>132.30374245238897</v>
      </c>
      <c r="G20" s="76">
        <f t="shared" si="1"/>
        <v>124.77262414216572</v>
      </c>
      <c r="H20" s="73">
        <f t="shared" si="2"/>
        <v>124.53279249583366</v>
      </c>
    </row>
    <row r="21" spans="1:8" ht="25.5" outlineLevel="2">
      <c r="A21" s="43" t="s">
        <v>34</v>
      </c>
      <c r="B21" s="77">
        <v>11534272.75</v>
      </c>
      <c r="C21" s="77">
        <v>11534272.75</v>
      </c>
      <c r="D21" s="66">
        <v>11822969.42</v>
      </c>
      <c r="E21" s="66">
        <v>10380127.9</v>
      </c>
      <c r="F21" s="72">
        <f t="shared" si="0"/>
        <v>113.90003604868878</v>
      </c>
      <c r="G21" s="72">
        <f t="shared" si="1"/>
        <v>102.5029464471438</v>
      </c>
      <c r="H21" s="73">
        <f t="shared" si="2"/>
        <v>102.5029464471438</v>
      </c>
    </row>
    <row r="22" spans="1:8" outlineLevel="2">
      <c r="A22" s="43" t="s">
        <v>36</v>
      </c>
      <c r="B22" s="77">
        <v>2650000</v>
      </c>
      <c r="C22" s="77">
        <v>2650000</v>
      </c>
      <c r="D22" s="66">
        <v>1210005.33</v>
      </c>
      <c r="E22" s="66">
        <v>2229805.56</v>
      </c>
      <c r="F22" s="72">
        <f t="shared" si="0"/>
        <v>54.265060223457326</v>
      </c>
      <c r="G22" s="72">
        <f t="shared" si="1"/>
        <v>45.660578490566039</v>
      </c>
      <c r="H22" s="73">
        <f t="shared" si="2"/>
        <v>45.660578490566039</v>
      </c>
    </row>
    <row r="23" spans="1:8" ht="25.5" outlineLevel="2">
      <c r="A23" s="43" t="s">
        <v>38</v>
      </c>
      <c r="B23" s="77">
        <f>B24+B25</f>
        <v>22340000</v>
      </c>
      <c r="C23" s="77">
        <f>C24+C25</f>
        <v>22340000</v>
      </c>
      <c r="D23" s="66">
        <f>D24+D25</f>
        <v>20852831.5</v>
      </c>
      <c r="E23" s="66">
        <f>E24+E25</f>
        <v>20629989.890000001</v>
      </c>
      <c r="F23" s="72">
        <f t="shared" si="0"/>
        <v>101.0801828366771</v>
      </c>
      <c r="G23" s="72">
        <f t="shared" si="1"/>
        <v>93.343023724261414</v>
      </c>
      <c r="H23" s="73">
        <f t="shared" si="2"/>
        <v>93.343023724261414</v>
      </c>
    </row>
    <row r="24" spans="1:8" ht="15" customHeight="1" outlineLevel="3">
      <c r="A24" s="43" t="s">
        <v>40</v>
      </c>
      <c r="B24" s="77">
        <v>22340000</v>
      </c>
      <c r="C24" s="77">
        <v>22340000</v>
      </c>
      <c r="D24" s="66">
        <v>20359192.550000001</v>
      </c>
      <c r="E24" s="66">
        <v>20383411.41</v>
      </c>
      <c r="F24" s="72">
        <f t="shared" si="0"/>
        <v>99.88118348046433</v>
      </c>
      <c r="G24" s="72">
        <f t="shared" si="1"/>
        <v>91.133359668755602</v>
      </c>
      <c r="H24" s="73">
        <f t="shared" si="2"/>
        <v>91.133359668755602</v>
      </c>
    </row>
    <row r="25" spans="1:8" ht="15" customHeight="1" outlineLevel="3">
      <c r="A25" s="43" t="s">
        <v>42</v>
      </c>
      <c r="B25" s="77"/>
      <c r="C25" s="77"/>
      <c r="D25" s="66">
        <v>493638.95</v>
      </c>
      <c r="E25" s="66">
        <v>246578.48</v>
      </c>
      <c r="F25" s="72">
        <f t="shared" si="0"/>
        <v>200.19547123495934</v>
      </c>
      <c r="G25" s="72"/>
      <c r="H25" s="73"/>
    </row>
    <row r="26" spans="1:8" ht="25.5" customHeight="1" outlineLevel="2">
      <c r="A26" s="43" t="s">
        <v>44</v>
      </c>
      <c r="B26" s="77">
        <v>10067206</v>
      </c>
      <c r="C26" s="77">
        <v>10067206</v>
      </c>
      <c r="D26" s="66">
        <v>24178510.68</v>
      </c>
      <c r="E26" s="66">
        <v>10366677.34</v>
      </c>
      <c r="F26" s="72">
        <f t="shared" si="0"/>
        <v>233.23298186109071</v>
      </c>
      <c r="G26" s="72">
        <f t="shared" si="1"/>
        <v>240.17101348676087</v>
      </c>
      <c r="H26" s="73">
        <f t="shared" si="2"/>
        <v>240.17101348676087</v>
      </c>
    </row>
    <row r="27" spans="1:8" ht="25.5" outlineLevel="3">
      <c r="A27" s="43" t="s">
        <v>46</v>
      </c>
      <c r="B27" s="77">
        <v>10067206</v>
      </c>
      <c r="C27" s="77">
        <v>10067206</v>
      </c>
      <c r="D27" s="66">
        <v>24178510.68</v>
      </c>
      <c r="E27" s="66">
        <v>10366677.34</v>
      </c>
      <c r="F27" s="72">
        <f t="shared" si="0"/>
        <v>233.23298186109071</v>
      </c>
      <c r="G27" s="72">
        <f t="shared" si="1"/>
        <v>240.17101348676087</v>
      </c>
      <c r="H27" s="73">
        <f t="shared" si="2"/>
        <v>240.17101348676087</v>
      </c>
    </row>
    <row r="28" spans="1:8" outlineLevel="2">
      <c r="A28" s="43" t="s">
        <v>48</v>
      </c>
      <c r="B28" s="77">
        <v>2100000</v>
      </c>
      <c r="C28" s="77">
        <v>2100000</v>
      </c>
      <c r="D28" s="66">
        <v>2387759.4700000002</v>
      </c>
      <c r="E28" s="66">
        <v>1880223.09</v>
      </c>
      <c r="F28" s="72">
        <f t="shared" si="0"/>
        <v>126.99341278699008</v>
      </c>
      <c r="G28" s="72">
        <f t="shared" si="1"/>
        <v>113.70283190476191</v>
      </c>
      <c r="H28" s="73">
        <f t="shared" si="2"/>
        <v>113.70283190476191</v>
      </c>
    </row>
    <row r="29" spans="1:8" ht="15" customHeight="1" outlineLevel="2">
      <c r="A29" s="43" t="s">
        <v>50</v>
      </c>
      <c r="B29" s="77">
        <f>B30+B31</f>
        <v>0</v>
      </c>
      <c r="C29" s="77">
        <f>C30+C31+C32</f>
        <v>93772.55</v>
      </c>
      <c r="D29" s="77">
        <f t="shared" ref="D29" si="3">D30+D31+D32</f>
        <v>301559.37</v>
      </c>
      <c r="E29" s="77">
        <f>E30+E31+E32</f>
        <v>432992.73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-200</v>
      </c>
      <c r="E30" s="66">
        <v>-4679.8900000000003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209321.68</v>
      </c>
      <c r="E31" s="66">
        <v>365476.17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>
        <v>93772.55</v>
      </c>
      <c r="D32" s="66">
        <v>92437.69</v>
      </c>
      <c r="E32" s="66">
        <v>72196.45</v>
      </c>
      <c r="F32" s="72"/>
      <c r="G32" s="72"/>
      <c r="H32" s="73"/>
    </row>
    <row r="33" spans="1:8">
      <c r="A33" s="32" t="s">
        <v>55</v>
      </c>
      <c r="B33" s="79">
        <f>B34+B40+B41</f>
        <v>1793720472.03</v>
      </c>
      <c r="C33" s="79">
        <f>C34+C40+C41+C39</f>
        <v>1955182621.3399999</v>
      </c>
      <c r="D33" s="79">
        <f>D34+D40+D41+D39</f>
        <v>1635310780.1800001</v>
      </c>
      <c r="E33" s="79">
        <f>E34+E39+E40+E41</f>
        <v>1574775554.5899999</v>
      </c>
      <c r="F33" s="76">
        <f t="shared" si="0"/>
        <v>103.84405418369356</v>
      </c>
      <c r="G33" s="76">
        <f t="shared" si="1"/>
        <v>91.168652288908575</v>
      </c>
      <c r="H33" s="73">
        <f t="shared" si="2"/>
        <v>83.639797240997709</v>
      </c>
    </row>
    <row r="34" spans="1:8" ht="46.5" customHeight="1">
      <c r="A34" s="46" t="s">
        <v>56</v>
      </c>
      <c r="B34" s="79">
        <f>B35+B36+B37+B38</f>
        <v>1793720472.03</v>
      </c>
      <c r="C34" s="79">
        <f>C35+C36+C37+C38</f>
        <v>1955182621.3399999</v>
      </c>
      <c r="D34" s="79">
        <f>D35+D36+D37+D38</f>
        <v>1636978706.73</v>
      </c>
      <c r="E34" s="79">
        <f>E35+E36+E37+E38</f>
        <v>1576772131.53</v>
      </c>
      <c r="F34" s="76">
        <f t="shared" si="0"/>
        <v>103.81834343695428</v>
      </c>
      <c r="G34" s="76">
        <f t="shared" si="1"/>
        <v>91.261639271886594</v>
      </c>
      <c r="H34" s="73">
        <f t="shared" si="2"/>
        <v>83.725105208232861</v>
      </c>
    </row>
    <row r="35" spans="1:8">
      <c r="A35" s="47" t="s">
        <v>57</v>
      </c>
      <c r="B35" s="81"/>
      <c r="C35" s="82">
        <v>4424428</v>
      </c>
      <c r="D35" s="82">
        <v>4017482.3</v>
      </c>
      <c r="E35" s="82">
        <v>3791669</v>
      </c>
      <c r="F35" s="72"/>
      <c r="G35" s="72"/>
      <c r="H35" s="73"/>
    </row>
    <row r="36" spans="1:8" ht="26.25">
      <c r="A36" s="47" t="s">
        <v>58</v>
      </c>
      <c r="B36" s="81">
        <v>353329198.44999999</v>
      </c>
      <c r="C36" s="82">
        <v>389498740.31</v>
      </c>
      <c r="D36" s="82">
        <v>255346746.93000001</v>
      </c>
      <c r="E36" s="82">
        <v>223625238.22999999</v>
      </c>
      <c r="F36" s="72">
        <f t="shared" si="0"/>
        <v>114.18512013718873</v>
      </c>
      <c r="G36" s="72">
        <f t="shared" si="1"/>
        <v>72.268792969889361</v>
      </c>
      <c r="H36" s="73">
        <f t="shared" si="2"/>
        <v>65.557785046177784</v>
      </c>
    </row>
    <row r="37" spans="1:8">
      <c r="A37" s="47" t="s">
        <v>59</v>
      </c>
      <c r="B37" s="81">
        <v>1252074088.5</v>
      </c>
      <c r="C37" s="82">
        <v>1350368049.5599999</v>
      </c>
      <c r="D37" s="82">
        <v>1187467526.6400001</v>
      </c>
      <c r="E37" s="82">
        <v>1177084128.5899999</v>
      </c>
      <c r="F37" s="72">
        <f t="shared" si="0"/>
        <v>100.88212879587783</v>
      </c>
      <c r="G37" s="72">
        <f t="shared" si="1"/>
        <v>94.840036827421343</v>
      </c>
      <c r="H37" s="73">
        <f t="shared" si="2"/>
        <v>87.936583439375738</v>
      </c>
    </row>
    <row r="38" spans="1:8">
      <c r="A38" s="47" t="s">
        <v>60</v>
      </c>
      <c r="B38" s="81">
        <v>188317185.08000001</v>
      </c>
      <c r="C38" s="82">
        <v>210891403.47</v>
      </c>
      <c r="D38" s="82">
        <v>190146950.86000001</v>
      </c>
      <c r="E38" s="82">
        <v>172271095.71000001</v>
      </c>
      <c r="F38" s="72">
        <f t="shared" si="0"/>
        <v>110.3765841137344</v>
      </c>
      <c r="G38" s="72">
        <f t="shared" si="1"/>
        <v>100.97164036262684</v>
      </c>
      <c r="H38" s="73">
        <f t="shared" si="2"/>
        <v>90.163443237291105</v>
      </c>
    </row>
    <row r="39" spans="1:8">
      <c r="A39" s="47" t="s">
        <v>113</v>
      </c>
      <c r="B39" s="81"/>
      <c r="C39" s="82"/>
      <c r="D39" s="82">
        <v>0</v>
      </c>
      <c r="E39" s="82">
        <v>-192366.22</v>
      </c>
      <c r="F39" s="72">
        <f t="shared" si="0"/>
        <v>0</v>
      </c>
      <c r="G39" s="72"/>
      <c r="H39" s="73"/>
    </row>
    <row r="40" spans="1:8" ht="51.75">
      <c r="A40" s="47" t="s">
        <v>62</v>
      </c>
      <c r="B40" s="81"/>
      <c r="C40" s="82"/>
      <c r="D40" s="82">
        <v>882041.69</v>
      </c>
      <c r="E40" s="82">
        <v>30746</v>
      </c>
      <c r="F40" s="72">
        <f t="shared" si="0"/>
        <v>2868.8014375853768</v>
      </c>
      <c r="G40" s="72"/>
      <c r="H40" s="73"/>
    </row>
    <row r="41" spans="1:8" ht="39">
      <c r="A41" s="47" t="s">
        <v>63</v>
      </c>
      <c r="B41" s="81"/>
      <c r="C41" s="82"/>
      <c r="D41" s="82">
        <v>-2549968.2400000002</v>
      </c>
      <c r="E41" s="82">
        <v>-1834956.72</v>
      </c>
      <c r="F41" s="72">
        <f t="shared" si="0"/>
        <v>138.96612449802089</v>
      </c>
      <c r="G41" s="72"/>
      <c r="H41" s="73"/>
    </row>
    <row r="42" spans="1:8" s="7" customFormat="1" ht="14.25">
      <c r="A42" s="105" t="s">
        <v>64</v>
      </c>
      <c r="B42" s="106">
        <v>-42167000</v>
      </c>
      <c r="C42" s="106">
        <v>-99925975.629999995</v>
      </c>
      <c r="D42" s="106">
        <v>171410743.69999999</v>
      </c>
      <c r="E42" s="106">
        <v>57950962.57</v>
      </c>
      <c r="F42" s="107">
        <f t="shared" si="0"/>
        <v>295.78584392442127</v>
      </c>
      <c r="G42" s="107">
        <f t="shared" si="1"/>
        <v>-406.50447909502691</v>
      </c>
      <c r="H42" s="108">
        <f t="shared" si="2"/>
        <v>-171.53772341907333</v>
      </c>
    </row>
    <row r="43" spans="1:8">
      <c r="E43" s="101"/>
      <c r="F43" s="13"/>
    </row>
    <row r="44" spans="1:8">
      <c r="E44" s="101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topLeftCell="A13" workbookViewId="0">
      <pane xSplit="1" topLeftCell="B1" activePane="topRight" state="frozen"/>
      <selection activeCell="B1" sqref="B1"/>
      <selection pane="topRight" activeCell="D4" sqref="D4:D42"/>
    </sheetView>
  </sheetViews>
  <sheetFormatPr defaultRowHeight="15" outlineLevelRow="3"/>
  <cols>
    <col min="1" max="1" width="62.85546875" style="2" customWidth="1"/>
    <col min="2" max="4" width="17.28515625" style="2" bestFit="1" customWidth="1"/>
    <col min="5" max="5" width="17.28515625" style="10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49" t="s">
        <v>120</v>
      </c>
      <c r="B1" s="149"/>
      <c r="C1" s="149"/>
      <c r="D1" s="149"/>
      <c r="E1" s="149"/>
      <c r="F1" s="149"/>
      <c r="G1" s="149"/>
      <c r="H1" s="149"/>
    </row>
    <row r="2" spans="1:8" ht="37.5" customHeight="1">
      <c r="A2" s="150" t="s">
        <v>2</v>
      </c>
      <c r="B2" s="151" t="s">
        <v>108</v>
      </c>
      <c r="C2" s="151"/>
      <c r="D2" s="152" t="s">
        <v>109</v>
      </c>
      <c r="E2" s="153" t="s">
        <v>91</v>
      </c>
      <c r="F2" s="150" t="s">
        <v>110</v>
      </c>
      <c r="G2" s="151" t="s">
        <v>116</v>
      </c>
      <c r="H2" s="151"/>
    </row>
    <row r="3" spans="1:8" ht="51" customHeight="1">
      <c r="A3" s="150"/>
      <c r="B3" s="120" t="s">
        <v>66</v>
      </c>
      <c r="C3" s="119" t="s">
        <v>67</v>
      </c>
      <c r="D3" s="152"/>
      <c r="E3" s="154"/>
      <c r="F3" s="150"/>
      <c r="G3" s="119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2407305358.96</v>
      </c>
      <c r="C4" s="69">
        <f>C5+C33</f>
        <v>2543201616.8899999</v>
      </c>
      <c r="D4" s="70">
        <f>D5+D33</f>
        <v>1786749929.5900004</v>
      </c>
      <c r="E4" s="71">
        <f>E5+E33</f>
        <v>1695248316.2000003</v>
      </c>
      <c r="F4" s="72">
        <f>D4/E4*100</f>
        <v>105.39753453907605</v>
      </c>
      <c r="G4" s="72">
        <f>D4/B4*100</f>
        <v>74.221989451388453</v>
      </c>
      <c r="H4" s="73">
        <f>D4/C4*100</f>
        <v>70.255929287075546</v>
      </c>
    </row>
    <row r="5" spans="1:8" s="7" customFormat="1" ht="15" customHeight="1" outlineLevel="1">
      <c r="A5" s="37" t="s">
        <v>6</v>
      </c>
      <c r="B5" s="74">
        <f>B6+B20</f>
        <v>613584886.93000007</v>
      </c>
      <c r="C5" s="74">
        <f>C6+C20</f>
        <v>672131059.4799999</v>
      </c>
      <c r="D5" s="70">
        <f>D6+D20</f>
        <v>551924362.41000009</v>
      </c>
      <c r="E5" s="75">
        <f>E6+E20</f>
        <v>433170793.39000005</v>
      </c>
      <c r="F5" s="76">
        <f t="shared" ref="F5:F42" si="0">D5/E5*100</f>
        <v>127.41495290821274</v>
      </c>
      <c r="G5" s="76">
        <f t="shared" ref="G5:G42" si="1">D5/B5*100</f>
        <v>89.95077521734423</v>
      </c>
      <c r="H5" s="73">
        <f t="shared" ref="H5:H42" si="2">D5/C5*100</f>
        <v>82.115586629340001</v>
      </c>
    </row>
    <row r="6" spans="1:8" s="7" customFormat="1" ht="15" customHeight="1" outlineLevel="1">
      <c r="A6" s="37" t="s">
        <v>7</v>
      </c>
      <c r="B6" s="74">
        <f>B7+B10+B11+B17+B18+B19</f>
        <v>564893408.18000007</v>
      </c>
      <c r="C6" s="74">
        <f>C7+C10+C11+C17+C18+C19</f>
        <v>623345808.17999995</v>
      </c>
      <c r="D6" s="70">
        <f>D7+D10+D11+D17+D18+D19</f>
        <v>505268489.13000011</v>
      </c>
      <c r="E6" s="75">
        <f>E7+E10+E11+E17+E18+E19</f>
        <v>396362968.54000002</v>
      </c>
      <c r="F6" s="76">
        <f t="shared" si="0"/>
        <v>127.47620974561593</v>
      </c>
      <c r="G6" s="76">
        <f t="shared" si="1"/>
        <v>89.444925682156168</v>
      </c>
      <c r="H6" s="73">
        <f t="shared" si="2"/>
        <v>81.057493689617729</v>
      </c>
    </row>
    <row r="7" spans="1:8" ht="15" customHeight="1" outlineLevel="2">
      <c r="A7" s="43" t="s">
        <v>9</v>
      </c>
      <c r="B7" s="77">
        <f>B8+B9</f>
        <v>390828823</v>
      </c>
      <c r="C7" s="77">
        <f>C8+C9</f>
        <v>435828823</v>
      </c>
      <c r="D7" s="66">
        <f>D8+D9</f>
        <v>332257361.28000003</v>
      </c>
      <c r="E7" s="66">
        <f>E8+E9</f>
        <v>270963464.90999997</v>
      </c>
      <c r="F7" s="72">
        <f t="shared" si="0"/>
        <v>122.6207235688984</v>
      </c>
      <c r="G7" s="72">
        <f t="shared" si="1"/>
        <v>85.013525545427854</v>
      </c>
      <c r="H7" s="73">
        <f t="shared" si="2"/>
        <v>76.235747556329031</v>
      </c>
    </row>
    <row r="8" spans="1:8" ht="15" customHeight="1" outlineLevel="3">
      <c r="A8" s="43" t="s">
        <v>11</v>
      </c>
      <c r="B8" s="77">
        <v>9244995</v>
      </c>
      <c r="C8" s="77">
        <v>9244995</v>
      </c>
      <c r="D8" s="66">
        <v>7958209.1600000001</v>
      </c>
      <c r="E8" s="66">
        <v>7804417.8399999999</v>
      </c>
      <c r="F8" s="72">
        <f t="shared" si="0"/>
        <v>101.97056748053357</v>
      </c>
      <c r="G8" s="72">
        <f t="shared" si="1"/>
        <v>86.081270568561692</v>
      </c>
      <c r="H8" s="73">
        <f t="shared" si="2"/>
        <v>86.081270568561692</v>
      </c>
    </row>
    <row r="9" spans="1:8" ht="15" customHeight="1" outlineLevel="3">
      <c r="A9" s="43" t="s">
        <v>13</v>
      </c>
      <c r="B9" s="77">
        <v>381583828</v>
      </c>
      <c r="C9" s="77">
        <v>426583828</v>
      </c>
      <c r="D9" s="66">
        <v>324299152.12</v>
      </c>
      <c r="E9" s="66">
        <v>263159047.06999999</v>
      </c>
      <c r="F9" s="72">
        <f t="shared" si="0"/>
        <v>123.23313818420114</v>
      </c>
      <c r="G9" s="72">
        <f t="shared" si="1"/>
        <v>84.987656269332263</v>
      </c>
      <c r="H9" s="73">
        <f t="shared" si="2"/>
        <v>76.022373759560338</v>
      </c>
    </row>
    <row r="10" spans="1:8" ht="25.5" outlineLevel="2">
      <c r="A10" s="43" t="s">
        <v>15</v>
      </c>
      <c r="B10" s="77">
        <v>37461974.380000003</v>
      </c>
      <c r="C10" s="77">
        <v>37461974.380000003</v>
      </c>
      <c r="D10" s="66">
        <v>26787119.539999999</v>
      </c>
      <c r="E10" s="66">
        <v>27747275.870000001</v>
      </c>
      <c r="F10" s="72">
        <f t="shared" si="0"/>
        <v>96.539637496313247</v>
      </c>
      <c r="G10" s="72">
        <f t="shared" si="1"/>
        <v>71.504825848957282</v>
      </c>
      <c r="H10" s="73">
        <f>D10/C10*100</f>
        <v>71.504825848957282</v>
      </c>
    </row>
    <row r="11" spans="1:8" ht="15" customHeight="1" outlineLevel="2">
      <c r="A11" s="43" t="s">
        <v>17</v>
      </c>
      <c r="B11" s="77">
        <f>B12+B13+B14+B15+B16</f>
        <v>102794261.8</v>
      </c>
      <c r="C11" s="77">
        <f>C12+C13+C14+C15+C16</f>
        <v>116246661.8</v>
      </c>
      <c r="D11" s="66">
        <f>D12+D13+D14+D15+D16</f>
        <v>122023293.34</v>
      </c>
      <c r="E11" s="66">
        <f>E12+E13+E14+E15+E16</f>
        <v>71610279.420000002</v>
      </c>
      <c r="F11" s="72">
        <f t="shared" si="0"/>
        <v>170.39913030407777</v>
      </c>
      <c r="G11" s="72">
        <f t="shared" si="1"/>
        <v>118.70632776896892</v>
      </c>
      <c r="H11" s="73">
        <f t="shared" si="2"/>
        <v>104.96928810733385</v>
      </c>
    </row>
    <row r="12" spans="1:8" ht="25.5" customHeight="1" outlineLevel="3">
      <c r="A12" s="43" t="s">
        <v>19</v>
      </c>
      <c r="B12" s="77">
        <v>89549558.799999997</v>
      </c>
      <c r="C12" s="77">
        <v>103001958.8</v>
      </c>
      <c r="D12" s="66">
        <v>106829659.63</v>
      </c>
      <c r="E12" s="66">
        <v>63085924.549999997</v>
      </c>
      <c r="F12" s="72">
        <f t="shared" si="0"/>
        <v>169.33992866400814</v>
      </c>
      <c r="G12" s="72">
        <f t="shared" si="1"/>
        <v>119.29669008039825</v>
      </c>
      <c r="H12" s="73">
        <f t="shared" si="2"/>
        <v>103.71614372638514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162727.67999999999</v>
      </c>
      <c r="E13" s="66">
        <v>-220017.33</v>
      </c>
      <c r="F13" s="72">
        <f t="shared" si="0"/>
        <v>-73.961301139323893</v>
      </c>
      <c r="G13" s="72" t="e">
        <f t="shared" si="1"/>
        <v>#DIV/0!</v>
      </c>
      <c r="H13" s="73" t="e">
        <f t="shared" si="2"/>
        <v>#DIV/0!</v>
      </c>
    </row>
    <row r="14" spans="1:8" ht="15" customHeight="1" outlineLevel="3">
      <c r="A14" s="43" t="s">
        <v>23</v>
      </c>
      <c r="B14" s="77">
        <v>267000</v>
      </c>
      <c r="C14" s="77">
        <v>267000</v>
      </c>
      <c r="D14" s="66">
        <v>2333158.02</v>
      </c>
      <c r="E14" s="66">
        <v>324867.75</v>
      </c>
      <c r="F14" s="72">
        <f t="shared" si="0"/>
        <v>718.18702225751872</v>
      </c>
      <c r="G14" s="72">
        <f t="shared" si="1"/>
        <v>873.8419550561797</v>
      </c>
      <c r="H14" s="73">
        <f t="shared" si="2"/>
        <v>873.8419550561797</v>
      </c>
    </row>
    <row r="15" spans="1:8" ht="15" customHeight="1" outlineLevel="3">
      <c r="A15" s="43" t="s">
        <v>25</v>
      </c>
      <c r="B15" s="77">
        <v>12977703</v>
      </c>
      <c r="C15" s="77">
        <v>12977703</v>
      </c>
      <c r="D15" s="66">
        <v>12697748.01</v>
      </c>
      <c r="E15" s="66">
        <v>8419504.4499999993</v>
      </c>
      <c r="F15" s="72">
        <f t="shared" si="0"/>
        <v>150.81348415939135</v>
      </c>
      <c r="G15" s="72">
        <f t="shared" si="1"/>
        <v>97.842800147298789</v>
      </c>
      <c r="H15" s="73">
        <f t="shared" si="2"/>
        <v>97.842800147298789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66"/>
      <c r="F16" s="72"/>
      <c r="G16" s="72"/>
      <c r="H16" s="73"/>
    </row>
    <row r="17" spans="1:8" ht="15" customHeight="1" outlineLevel="2">
      <c r="A17" s="43" t="s">
        <v>28</v>
      </c>
      <c r="B17" s="77">
        <v>23792822</v>
      </c>
      <c r="C17" s="77">
        <v>23792822</v>
      </c>
      <c r="D17" s="66">
        <v>14880743.99</v>
      </c>
      <c r="E17" s="66">
        <v>18603425.789999999</v>
      </c>
      <c r="F17" s="72">
        <f t="shared" si="0"/>
        <v>79.989267342356513</v>
      </c>
      <c r="G17" s="72">
        <f t="shared" si="1"/>
        <v>62.542997169482462</v>
      </c>
      <c r="H17" s="73">
        <f t="shared" si="2"/>
        <v>62.542997169482462</v>
      </c>
    </row>
    <row r="18" spans="1:8" ht="15" customHeight="1" outlineLevel="2">
      <c r="A18" s="43" t="s">
        <v>30</v>
      </c>
      <c r="B18" s="77">
        <v>10015527</v>
      </c>
      <c r="C18" s="77">
        <v>10015527</v>
      </c>
      <c r="D18" s="66">
        <v>9319970.9800000004</v>
      </c>
      <c r="E18" s="66">
        <v>7438522.5499999998</v>
      </c>
      <c r="F18" s="72">
        <f t="shared" si="0"/>
        <v>125.29330814490845</v>
      </c>
      <c r="G18" s="72">
        <f t="shared" si="1"/>
        <v>93.055222955317291</v>
      </c>
      <c r="H18" s="73">
        <f t="shared" si="2"/>
        <v>93.055222955317291</v>
      </c>
    </row>
    <row r="19" spans="1:8" ht="25.5" outlineLevel="2">
      <c r="A19" s="43" t="s">
        <v>31</v>
      </c>
      <c r="B19" s="77"/>
      <c r="C19" s="77"/>
      <c r="D19" s="66">
        <v>0</v>
      </c>
      <c r="E19" s="66">
        <v>0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48691478.75</v>
      </c>
      <c r="C20" s="74">
        <f>C21+C22+C23+C26+C28+C29</f>
        <v>48785251.299999997</v>
      </c>
      <c r="D20" s="70">
        <f>D21+D22+D23+D26+D28+D29</f>
        <v>46655873.280000001</v>
      </c>
      <c r="E20" s="70">
        <f>E21+E22+E23+E26+E28+E29</f>
        <v>36807824.850000009</v>
      </c>
      <c r="F20" s="76">
        <f t="shared" si="0"/>
        <v>126.75531213847316</v>
      </c>
      <c r="G20" s="76">
        <f t="shared" si="1"/>
        <v>95.819380470140274</v>
      </c>
      <c r="H20" s="73">
        <f t="shared" si="2"/>
        <v>95.635201288796083</v>
      </c>
    </row>
    <row r="21" spans="1:8" ht="25.5" outlineLevel="2">
      <c r="A21" s="43" t="s">
        <v>34</v>
      </c>
      <c r="B21" s="77">
        <v>11534272.75</v>
      </c>
      <c r="C21" s="77">
        <v>11534272.75</v>
      </c>
      <c r="D21" s="66">
        <v>9193818.1699999999</v>
      </c>
      <c r="E21" s="66">
        <v>8880833</v>
      </c>
      <c r="F21" s="72">
        <f t="shared" si="0"/>
        <v>103.52427717084647</v>
      </c>
      <c r="G21" s="72">
        <f t="shared" si="1"/>
        <v>79.70869398766385</v>
      </c>
      <c r="H21" s="73">
        <f t="shared" si="2"/>
        <v>79.70869398766385</v>
      </c>
    </row>
    <row r="22" spans="1:8" outlineLevel="2">
      <c r="A22" s="43" t="s">
        <v>36</v>
      </c>
      <c r="B22" s="77">
        <v>2650000</v>
      </c>
      <c r="C22" s="77">
        <v>2650000</v>
      </c>
      <c r="D22" s="66">
        <v>1078243.48</v>
      </c>
      <c r="E22" s="66">
        <v>1969546.55</v>
      </c>
      <c r="F22" s="72">
        <f t="shared" si="0"/>
        <v>54.745772827760788</v>
      </c>
      <c r="G22" s="72">
        <f t="shared" si="1"/>
        <v>40.68843320754717</v>
      </c>
      <c r="H22" s="73">
        <f t="shared" si="2"/>
        <v>40.68843320754717</v>
      </c>
    </row>
    <row r="23" spans="1:8" ht="25.5" outlineLevel="2">
      <c r="A23" s="43" t="s">
        <v>38</v>
      </c>
      <c r="B23" s="77">
        <f>B24+B25</f>
        <v>22340000</v>
      </c>
      <c r="C23" s="77">
        <f>C24+C25</f>
        <v>22340000</v>
      </c>
      <c r="D23" s="66">
        <f>D24+D25</f>
        <v>16834565.190000001</v>
      </c>
      <c r="E23" s="66">
        <f>E24+E25</f>
        <v>16410171.710000001</v>
      </c>
      <c r="F23" s="72">
        <f t="shared" si="0"/>
        <v>102.58616111701858</v>
      </c>
      <c r="G23" s="72">
        <f t="shared" si="1"/>
        <v>75.35615572963296</v>
      </c>
      <c r="H23" s="73">
        <f t="shared" si="2"/>
        <v>75.35615572963296</v>
      </c>
    </row>
    <row r="24" spans="1:8" ht="15" customHeight="1" outlineLevel="3">
      <c r="A24" s="43" t="s">
        <v>40</v>
      </c>
      <c r="B24" s="77">
        <v>22340000</v>
      </c>
      <c r="C24" s="77">
        <v>22340000</v>
      </c>
      <c r="D24" s="66">
        <v>16389326.24</v>
      </c>
      <c r="E24" s="66">
        <v>16170557.630000001</v>
      </c>
      <c r="F24" s="72">
        <f t="shared" si="0"/>
        <v>101.35288228770871</v>
      </c>
      <c r="G24" s="72">
        <f t="shared" si="1"/>
        <v>73.36314341987466</v>
      </c>
      <c r="H24" s="73">
        <f t="shared" si="2"/>
        <v>73.36314341987466</v>
      </c>
    </row>
    <row r="25" spans="1:8" ht="15" customHeight="1" outlineLevel="3">
      <c r="A25" s="43" t="s">
        <v>42</v>
      </c>
      <c r="B25" s="77"/>
      <c r="C25" s="77"/>
      <c r="D25" s="66">
        <v>445238.95</v>
      </c>
      <c r="E25" s="66">
        <v>239614.07999999999</v>
      </c>
      <c r="F25" s="72">
        <f t="shared" si="0"/>
        <v>185.81501971837383</v>
      </c>
      <c r="G25" s="72"/>
      <c r="H25" s="73"/>
    </row>
    <row r="26" spans="1:8" ht="25.5" customHeight="1" outlineLevel="2">
      <c r="A26" s="43" t="s">
        <v>44</v>
      </c>
      <c r="B26" s="77">
        <v>10067206</v>
      </c>
      <c r="C26" s="77">
        <v>10067206</v>
      </c>
      <c r="D26" s="66">
        <v>17371291.960000001</v>
      </c>
      <c r="E26" s="66">
        <v>7883066.9699999997</v>
      </c>
      <c r="F26" s="72">
        <f t="shared" si="0"/>
        <v>220.36210051378015</v>
      </c>
      <c r="G26" s="72">
        <f t="shared" si="1"/>
        <v>172.55325817312172</v>
      </c>
      <c r="H26" s="73">
        <f t="shared" si="2"/>
        <v>172.55325817312172</v>
      </c>
    </row>
    <row r="27" spans="1:8" ht="25.5" outlineLevel="3">
      <c r="A27" s="43" t="s">
        <v>46</v>
      </c>
      <c r="B27" s="77">
        <v>10067206</v>
      </c>
      <c r="C27" s="77">
        <v>10067206</v>
      </c>
      <c r="D27" s="66">
        <v>17371291.960000001</v>
      </c>
      <c r="E27" s="66">
        <v>7883066.9699999997</v>
      </c>
      <c r="F27" s="72">
        <f t="shared" si="0"/>
        <v>220.36210051378015</v>
      </c>
      <c r="G27" s="72">
        <f t="shared" si="1"/>
        <v>172.55325817312172</v>
      </c>
      <c r="H27" s="73">
        <f t="shared" si="2"/>
        <v>172.55325817312172</v>
      </c>
    </row>
    <row r="28" spans="1:8" outlineLevel="2">
      <c r="A28" s="43" t="s">
        <v>48</v>
      </c>
      <c r="B28" s="77">
        <v>2100000</v>
      </c>
      <c r="C28" s="77">
        <v>2100000</v>
      </c>
      <c r="D28" s="66">
        <v>1891594.65</v>
      </c>
      <c r="E28" s="66">
        <v>1556304.24</v>
      </c>
      <c r="F28" s="72">
        <f t="shared" si="0"/>
        <v>121.5440144274104</v>
      </c>
      <c r="G28" s="72">
        <f t="shared" si="1"/>
        <v>90.07593571428572</v>
      </c>
      <c r="H28" s="73">
        <f t="shared" si="2"/>
        <v>90.07593571428572</v>
      </c>
    </row>
    <row r="29" spans="1:8" ht="15" customHeight="1" outlineLevel="2">
      <c r="A29" s="43" t="s">
        <v>50</v>
      </c>
      <c r="B29" s="77">
        <f>B30+B31</f>
        <v>0</v>
      </c>
      <c r="C29" s="77">
        <f>C30+C31+C32</f>
        <v>93772.55</v>
      </c>
      <c r="D29" s="77">
        <f t="shared" ref="D29" si="3">D30+D31+D32</f>
        <v>286359.83</v>
      </c>
      <c r="E29" s="77">
        <f>E30+E31+E32</f>
        <v>107902.38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13986.39</v>
      </c>
      <c r="E30" s="66">
        <v>-6307.19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179935.75</v>
      </c>
      <c r="E31" s="66">
        <v>40172.269999999997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>
        <v>93772.55</v>
      </c>
      <c r="D32" s="66">
        <v>92437.69</v>
      </c>
      <c r="E32" s="66">
        <v>74037.3</v>
      </c>
      <c r="F32" s="72"/>
      <c r="G32" s="72"/>
      <c r="H32" s="73"/>
    </row>
    <row r="33" spans="1:8">
      <c r="A33" s="32" t="s">
        <v>55</v>
      </c>
      <c r="B33" s="79">
        <f>B34+B40+B41</f>
        <v>1793720472.03</v>
      </c>
      <c r="C33" s="79">
        <f>C34+C40+C41+C39</f>
        <v>1871070557.4100001</v>
      </c>
      <c r="D33" s="79">
        <f>D34+D40+D41+D39</f>
        <v>1234825567.1800003</v>
      </c>
      <c r="E33" s="79">
        <f>E34+E39+E40+E41</f>
        <v>1262077522.8100002</v>
      </c>
      <c r="F33" s="76">
        <f t="shared" si="0"/>
        <v>97.840706681050477</v>
      </c>
      <c r="G33" s="76">
        <f t="shared" si="1"/>
        <v>68.841582979900778</v>
      </c>
      <c r="H33" s="73">
        <f t="shared" si="2"/>
        <v>65.995670889572878</v>
      </c>
    </row>
    <row r="34" spans="1:8" ht="46.5" customHeight="1">
      <c r="A34" s="46" t="s">
        <v>56</v>
      </c>
      <c r="B34" s="79">
        <f>B35+B36+B37+B38</f>
        <v>1793720472.03</v>
      </c>
      <c r="C34" s="79">
        <f>C35+C36+C37+C38</f>
        <v>1871070557.4100001</v>
      </c>
      <c r="D34" s="79">
        <f>D35+D36+D37+D38</f>
        <v>1234184464.0900002</v>
      </c>
      <c r="E34" s="79">
        <f>E35+E36+E37+E38</f>
        <v>1263881733.5300002</v>
      </c>
      <c r="F34" s="76">
        <f t="shared" si="0"/>
        <v>97.650312631937794</v>
      </c>
      <c r="G34" s="76">
        <f t="shared" si="1"/>
        <v>68.805841452723215</v>
      </c>
      <c r="H34" s="73">
        <f t="shared" si="2"/>
        <v>65.961406917673941</v>
      </c>
    </row>
    <row r="35" spans="1:8">
      <c r="A35" s="47" t="s">
        <v>57</v>
      </c>
      <c r="B35" s="81"/>
      <c r="C35" s="82">
        <v>2460780</v>
      </c>
      <c r="D35" s="82">
        <v>1731660</v>
      </c>
      <c r="E35" s="82">
        <v>1458240</v>
      </c>
      <c r="F35" s="72"/>
      <c r="G35" s="72"/>
      <c r="H35" s="73"/>
    </row>
    <row r="36" spans="1:8" ht="26.25">
      <c r="A36" s="47" t="s">
        <v>58</v>
      </c>
      <c r="B36" s="81">
        <v>353329198.44999999</v>
      </c>
      <c r="C36" s="82">
        <v>385499701.73000002</v>
      </c>
      <c r="D36" s="82">
        <v>187350026.81</v>
      </c>
      <c r="E36" s="82">
        <v>185480687.06</v>
      </c>
      <c r="F36" s="72">
        <f t="shared" si="0"/>
        <v>101.00783525208492</v>
      </c>
      <c r="G36" s="72">
        <f t="shared" si="1"/>
        <v>53.024213009248967</v>
      </c>
      <c r="H36" s="73">
        <f t="shared" si="2"/>
        <v>48.599266346830539</v>
      </c>
    </row>
    <row r="37" spans="1:8">
      <c r="A37" s="47" t="s">
        <v>59</v>
      </c>
      <c r="B37" s="81">
        <v>1252074088.5</v>
      </c>
      <c r="C37" s="82">
        <v>1272151062.1800001</v>
      </c>
      <c r="D37" s="82">
        <v>917418965.63</v>
      </c>
      <c r="E37" s="82">
        <v>962837666.08000004</v>
      </c>
      <c r="F37" s="72">
        <f t="shared" si="0"/>
        <v>95.282828866166696</v>
      </c>
      <c r="G37" s="72">
        <f t="shared" si="1"/>
        <v>73.271939261124643</v>
      </c>
      <c r="H37" s="73">
        <f t="shared" si="2"/>
        <v>72.115568103828849</v>
      </c>
    </row>
    <row r="38" spans="1:8">
      <c r="A38" s="47" t="s">
        <v>60</v>
      </c>
      <c r="B38" s="81">
        <v>188317185.08000001</v>
      </c>
      <c r="C38" s="82">
        <v>210959013.5</v>
      </c>
      <c r="D38" s="82">
        <v>127683811.65000001</v>
      </c>
      <c r="E38" s="82">
        <v>114105140.39</v>
      </c>
      <c r="F38" s="72">
        <f t="shared" si="0"/>
        <v>111.90013983032618</v>
      </c>
      <c r="G38" s="72">
        <f t="shared" si="1"/>
        <v>67.802527738378188</v>
      </c>
      <c r="H38" s="73">
        <f t="shared" si="2"/>
        <v>60.52541179995611</v>
      </c>
    </row>
    <row r="39" spans="1:8">
      <c r="A39" s="47" t="s">
        <v>113</v>
      </c>
      <c r="B39" s="81"/>
      <c r="C39" s="82"/>
      <c r="D39" s="82">
        <v>0</v>
      </c>
      <c r="E39" s="82"/>
      <c r="F39" s="72" t="e">
        <f t="shared" si="0"/>
        <v>#DIV/0!</v>
      </c>
      <c r="G39" s="72"/>
      <c r="H39" s="73"/>
    </row>
    <row r="40" spans="1:8" ht="51.75">
      <c r="A40" s="47" t="s">
        <v>62</v>
      </c>
      <c r="B40" s="81"/>
      <c r="C40" s="82"/>
      <c r="D40" s="82">
        <v>882041.69</v>
      </c>
      <c r="E40" s="82">
        <v>30746</v>
      </c>
      <c r="F40" s="72">
        <f t="shared" si="0"/>
        <v>2868.8014375853768</v>
      </c>
      <c r="G40" s="72"/>
      <c r="H40" s="73"/>
    </row>
    <row r="41" spans="1:8" ht="39">
      <c r="A41" s="47" t="s">
        <v>63</v>
      </c>
      <c r="B41" s="81"/>
      <c r="C41" s="82"/>
      <c r="D41" s="82">
        <v>-240938.6</v>
      </c>
      <c r="E41" s="82">
        <v>-1834956.72</v>
      </c>
      <c r="F41" s="72">
        <f t="shared" si="0"/>
        <v>13.130478630580452</v>
      </c>
      <c r="G41" s="72"/>
      <c r="H41" s="73"/>
    </row>
    <row r="42" spans="1:8" s="7" customFormat="1" ht="14.25">
      <c r="A42" s="105" t="s">
        <v>64</v>
      </c>
      <c r="B42" s="106">
        <v>-42167000</v>
      </c>
      <c r="C42" s="106">
        <v>-99925973.629999995</v>
      </c>
      <c r="D42" s="106">
        <v>93945926.519999996</v>
      </c>
      <c r="E42" s="106">
        <v>9326862.3499999996</v>
      </c>
      <c r="F42" s="107">
        <f t="shared" si="0"/>
        <v>1007.2618528566576</v>
      </c>
      <c r="G42" s="107">
        <f t="shared" si="1"/>
        <v>-222.79490245926908</v>
      </c>
      <c r="H42" s="108">
        <f t="shared" si="2"/>
        <v>-94.015522798764451</v>
      </c>
    </row>
    <row r="43" spans="1:8">
      <c r="E43" s="101"/>
      <c r="F43" s="13"/>
    </row>
    <row r="44" spans="1:8">
      <c r="E44" s="101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topLeftCell="A13" workbookViewId="0">
      <pane xSplit="1" topLeftCell="B1" activePane="topRight" state="frozen"/>
      <selection activeCell="B1" sqref="B1"/>
      <selection pane="topRight" activeCell="D4" sqref="D4:D42"/>
    </sheetView>
  </sheetViews>
  <sheetFormatPr defaultRowHeight="15" outlineLevelRow="3"/>
  <cols>
    <col min="1" max="1" width="62.85546875" style="2" customWidth="1"/>
    <col min="2" max="4" width="17.28515625" style="2" bestFit="1" customWidth="1"/>
    <col min="5" max="5" width="17.28515625" style="10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49" t="s">
        <v>119</v>
      </c>
      <c r="B1" s="149"/>
      <c r="C1" s="149"/>
      <c r="D1" s="149"/>
      <c r="E1" s="149"/>
      <c r="F1" s="149"/>
      <c r="G1" s="149"/>
      <c r="H1" s="149"/>
    </row>
    <row r="2" spans="1:8" ht="37.5" customHeight="1">
      <c r="A2" s="150" t="s">
        <v>2</v>
      </c>
      <c r="B2" s="151" t="s">
        <v>108</v>
      </c>
      <c r="C2" s="151"/>
      <c r="D2" s="152" t="s">
        <v>109</v>
      </c>
      <c r="E2" s="153" t="s">
        <v>91</v>
      </c>
      <c r="F2" s="150" t="s">
        <v>110</v>
      </c>
      <c r="G2" s="151" t="s">
        <v>116</v>
      </c>
      <c r="H2" s="151"/>
    </row>
    <row r="3" spans="1:8" ht="51" customHeight="1">
      <c r="A3" s="150"/>
      <c r="B3" s="118" t="s">
        <v>66</v>
      </c>
      <c r="C3" s="117" t="s">
        <v>67</v>
      </c>
      <c r="D3" s="152"/>
      <c r="E3" s="154"/>
      <c r="F3" s="150"/>
      <c r="G3" s="117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2407305358.96</v>
      </c>
      <c r="C4" s="69">
        <f>C5+C33</f>
        <v>2556804610.8299999</v>
      </c>
      <c r="D4" s="70">
        <f>D5+D33</f>
        <v>1590798070.8600004</v>
      </c>
      <c r="E4" s="71">
        <f>E5+E33</f>
        <v>1545772406.1499999</v>
      </c>
      <c r="F4" s="72">
        <f>D4/E4*100</f>
        <v>102.91282626930469</v>
      </c>
      <c r="G4" s="72">
        <f>D4/B4*100</f>
        <v>66.082105659717982</v>
      </c>
      <c r="H4" s="73">
        <f>D4/C4*100</f>
        <v>62.218210344340285</v>
      </c>
    </row>
    <row r="5" spans="1:8" s="7" customFormat="1" ht="15" customHeight="1" outlineLevel="1">
      <c r="A5" s="37" t="s">
        <v>6</v>
      </c>
      <c r="B5" s="74">
        <f>B6+B20</f>
        <v>613584886.93000007</v>
      </c>
      <c r="C5" s="74">
        <f>C6+C20</f>
        <v>658678659.4799999</v>
      </c>
      <c r="D5" s="70">
        <f>D6+D20</f>
        <v>500903108.71999997</v>
      </c>
      <c r="E5" s="75">
        <f>E6+E20</f>
        <v>387293331.36999995</v>
      </c>
      <c r="F5" s="76">
        <f t="shared" ref="F5:F42" si="0">D5/E5*100</f>
        <v>129.33429732655611</v>
      </c>
      <c r="G5" s="76">
        <f t="shared" ref="G5:G42" si="1">D5/B5*100</f>
        <v>81.635502990663582</v>
      </c>
      <c r="H5" s="73">
        <f t="shared" ref="H5:H42" si="2">D5/C5*100</f>
        <v>76.046658186169665</v>
      </c>
    </row>
    <row r="6" spans="1:8" s="7" customFormat="1" ht="15" customHeight="1" outlineLevel="1">
      <c r="A6" s="37" t="s">
        <v>7</v>
      </c>
      <c r="B6" s="74">
        <f>B7+B10+B11+B17+B18+B19</f>
        <v>564893408.18000007</v>
      </c>
      <c r="C6" s="74">
        <f>C7+C10+C11+C17+C18+C19</f>
        <v>609893408.17999995</v>
      </c>
      <c r="D6" s="70">
        <f>D7+D10+D11+D17+D18+D19</f>
        <v>465393630.29999995</v>
      </c>
      <c r="E6" s="75">
        <f>E7+E10+E11+E17+E18+E19</f>
        <v>354632103.69999993</v>
      </c>
      <c r="F6" s="76">
        <f t="shared" si="0"/>
        <v>131.23279743835556</v>
      </c>
      <c r="G6" s="76">
        <f t="shared" si="1"/>
        <v>82.386096838946457</v>
      </c>
      <c r="H6" s="73">
        <f t="shared" si="2"/>
        <v>76.307371756778636</v>
      </c>
    </row>
    <row r="7" spans="1:8" ht="15" customHeight="1" outlineLevel="2">
      <c r="A7" s="43" t="s">
        <v>9</v>
      </c>
      <c r="B7" s="77">
        <f>B8+B9</f>
        <v>390828823</v>
      </c>
      <c r="C7" s="77">
        <f>C8+C9</f>
        <v>435828823</v>
      </c>
      <c r="D7" s="66">
        <f>D8+D9</f>
        <v>296661016.87</v>
      </c>
      <c r="E7" s="66">
        <f>E8+E9</f>
        <v>234788110.25999999</v>
      </c>
      <c r="F7" s="72">
        <f t="shared" si="0"/>
        <v>126.35265752660266</v>
      </c>
      <c r="G7" s="72">
        <f t="shared" si="1"/>
        <v>75.905613765338899</v>
      </c>
      <c r="H7" s="73">
        <f t="shared" si="2"/>
        <v>68.068241753253673</v>
      </c>
    </row>
    <row r="8" spans="1:8" ht="15" customHeight="1" outlineLevel="3">
      <c r="A8" s="43" t="s">
        <v>11</v>
      </c>
      <c r="B8" s="77">
        <v>9244995</v>
      </c>
      <c r="C8" s="77">
        <v>9244995</v>
      </c>
      <c r="D8" s="66">
        <v>7157736.5199999996</v>
      </c>
      <c r="E8" s="66">
        <v>6994292.4500000002</v>
      </c>
      <c r="F8" s="72">
        <f t="shared" si="0"/>
        <v>102.336820645811</v>
      </c>
      <c r="G8" s="72">
        <f t="shared" si="1"/>
        <v>77.422827378489657</v>
      </c>
      <c r="H8" s="73">
        <f t="shared" si="2"/>
        <v>77.422827378489657</v>
      </c>
    </row>
    <row r="9" spans="1:8" ht="15" customHeight="1" outlineLevel="3">
      <c r="A9" s="43" t="s">
        <v>13</v>
      </c>
      <c r="B9" s="77">
        <v>381583828</v>
      </c>
      <c r="C9" s="77">
        <v>426583828</v>
      </c>
      <c r="D9" s="66">
        <v>289503280.35000002</v>
      </c>
      <c r="E9" s="66">
        <v>227793817.81</v>
      </c>
      <c r="F9" s="72">
        <f t="shared" si="0"/>
        <v>127.09005149185879</v>
      </c>
      <c r="G9" s="72">
        <f t="shared" si="1"/>
        <v>75.868854785428695</v>
      </c>
      <c r="H9" s="73">
        <f t="shared" si="2"/>
        <v>67.865507632417803</v>
      </c>
    </row>
    <row r="10" spans="1:8" ht="25.5" outlineLevel="2">
      <c r="A10" s="43" t="s">
        <v>15</v>
      </c>
      <c r="B10" s="77">
        <v>37461974.380000003</v>
      </c>
      <c r="C10" s="77">
        <v>37461974.380000003</v>
      </c>
      <c r="D10" s="66">
        <v>26465827.27</v>
      </c>
      <c r="E10" s="66">
        <v>24518333.059999999</v>
      </c>
      <c r="F10" s="72">
        <f t="shared" si="0"/>
        <v>107.94301229710108</v>
      </c>
      <c r="G10" s="72">
        <f t="shared" si="1"/>
        <v>70.647176791967041</v>
      </c>
      <c r="H10" s="73">
        <f>D10/C10*100</f>
        <v>70.647176791967041</v>
      </c>
    </row>
    <row r="11" spans="1:8" ht="15" customHeight="1" outlineLevel="2">
      <c r="A11" s="43" t="s">
        <v>17</v>
      </c>
      <c r="B11" s="77">
        <f>B12+B13+B14+B15+B16</f>
        <v>102794261.8</v>
      </c>
      <c r="C11" s="77">
        <f>C12+C13+C14+C15+C16</f>
        <v>102794261.8</v>
      </c>
      <c r="D11" s="66">
        <f>D12+D13+D14+D15+D16</f>
        <v>119595277.3</v>
      </c>
      <c r="E11" s="66">
        <f>E12+E13+E14+E15+E16</f>
        <v>69762776.090000004</v>
      </c>
      <c r="F11" s="72">
        <f t="shared" si="0"/>
        <v>171.43136211453478</v>
      </c>
      <c r="G11" s="72">
        <f t="shared" si="1"/>
        <v>116.34431261609586</v>
      </c>
      <c r="H11" s="73">
        <f t="shared" si="2"/>
        <v>116.34431261609586</v>
      </c>
    </row>
    <row r="12" spans="1:8" ht="25.5" customHeight="1" outlineLevel="3">
      <c r="A12" s="43" t="s">
        <v>19</v>
      </c>
      <c r="B12" s="77">
        <v>89549558.799999997</v>
      </c>
      <c r="C12" s="77">
        <v>89549558.799999997</v>
      </c>
      <c r="D12" s="66">
        <v>104915025.81</v>
      </c>
      <c r="E12" s="66">
        <v>61620575.640000001</v>
      </c>
      <c r="F12" s="72">
        <f t="shared" si="0"/>
        <v>170.25973016372816</v>
      </c>
      <c r="G12" s="72">
        <f t="shared" si="1"/>
        <v>117.15861832922845</v>
      </c>
      <c r="H12" s="73">
        <f t="shared" si="2"/>
        <v>117.15861832922845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157322.14000000001</v>
      </c>
      <c r="E13" s="66">
        <v>-242304.82</v>
      </c>
      <c r="F13" s="72">
        <f t="shared" si="0"/>
        <v>-64.927367107265965</v>
      </c>
      <c r="G13" s="72" t="e">
        <f t="shared" si="1"/>
        <v>#DIV/0!</v>
      </c>
      <c r="H13" s="73" t="e">
        <f t="shared" si="2"/>
        <v>#DIV/0!</v>
      </c>
    </row>
    <row r="14" spans="1:8" ht="15" customHeight="1" outlineLevel="3">
      <c r="A14" s="43" t="s">
        <v>23</v>
      </c>
      <c r="B14" s="77">
        <v>267000</v>
      </c>
      <c r="C14" s="77">
        <v>267000</v>
      </c>
      <c r="D14" s="66">
        <v>2333158.02</v>
      </c>
      <c r="E14" s="66">
        <v>301722.95</v>
      </c>
      <c r="F14" s="72">
        <f t="shared" si="0"/>
        <v>773.27827399274736</v>
      </c>
      <c r="G14" s="72">
        <f t="shared" si="1"/>
        <v>873.8419550561797</v>
      </c>
      <c r="H14" s="73">
        <f t="shared" si="2"/>
        <v>873.8419550561797</v>
      </c>
    </row>
    <row r="15" spans="1:8" ht="15" customHeight="1" outlineLevel="3">
      <c r="A15" s="43" t="s">
        <v>25</v>
      </c>
      <c r="B15" s="77">
        <v>12977703</v>
      </c>
      <c r="C15" s="77">
        <v>12977703</v>
      </c>
      <c r="D15" s="66">
        <v>12189771.33</v>
      </c>
      <c r="E15" s="66">
        <v>8082782.3200000003</v>
      </c>
      <c r="F15" s="72">
        <f t="shared" si="0"/>
        <v>150.81157511612906</v>
      </c>
      <c r="G15" s="72">
        <f t="shared" si="1"/>
        <v>93.928573723716752</v>
      </c>
      <c r="H15" s="73">
        <f t="shared" si="2"/>
        <v>93.928573723716752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66"/>
      <c r="F16" s="72"/>
      <c r="G16" s="72"/>
      <c r="H16" s="73"/>
    </row>
    <row r="17" spans="1:8" ht="15" customHeight="1" outlineLevel="2">
      <c r="A17" s="43" t="s">
        <v>28</v>
      </c>
      <c r="B17" s="77">
        <v>23792822</v>
      </c>
      <c r="C17" s="77">
        <v>23792822</v>
      </c>
      <c r="D17" s="66">
        <v>14842157.4</v>
      </c>
      <c r="E17" s="66">
        <v>18789531.02</v>
      </c>
      <c r="F17" s="72">
        <f t="shared" si="0"/>
        <v>78.991633075895678</v>
      </c>
      <c r="G17" s="72">
        <f t="shared" si="1"/>
        <v>62.38081972789945</v>
      </c>
      <c r="H17" s="73">
        <f t="shared" si="2"/>
        <v>62.38081972789945</v>
      </c>
    </row>
    <row r="18" spans="1:8" ht="15" customHeight="1" outlineLevel="2">
      <c r="A18" s="43" t="s">
        <v>30</v>
      </c>
      <c r="B18" s="77">
        <v>10015527</v>
      </c>
      <c r="C18" s="77">
        <v>10015527</v>
      </c>
      <c r="D18" s="66">
        <v>7829351.46</v>
      </c>
      <c r="E18" s="66">
        <v>6773353.2699999996</v>
      </c>
      <c r="F18" s="72">
        <f t="shared" si="0"/>
        <v>115.59047856956086</v>
      </c>
      <c r="G18" s="72">
        <f t="shared" si="1"/>
        <v>78.17213672330972</v>
      </c>
      <c r="H18" s="73">
        <f t="shared" si="2"/>
        <v>78.17213672330972</v>
      </c>
    </row>
    <row r="19" spans="1:8" ht="25.5" outlineLevel="2">
      <c r="A19" s="43" t="s">
        <v>31</v>
      </c>
      <c r="B19" s="77"/>
      <c r="C19" s="77"/>
      <c r="D19" s="66">
        <v>0</v>
      </c>
      <c r="E19" s="66">
        <v>0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48691478.75</v>
      </c>
      <c r="C20" s="74">
        <f>C21+C22+C23+C26+C28+C29</f>
        <v>48785251.299999997</v>
      </c>
      <c r="D20" s="70">
        <f>D21+D22+D23+D26+D28+D29</f>
        <v>35509478.420000002</v>
      </c>
      <c r="E20" s="70">
        <f>E21+E22+E23+E26+E28+E29</f>
        <v>32661227.669999998</v>
      </c>
      <c r="F20" s="76">
        <f t="shared" si="0"/>
        <v>108.7205869258129</v>
      </c>
      <c r="G20" s="76">
        <f t="shared" si="1"/>
        <v>72.92750052287127</v>
      </c>
      <c r="H20" s="73">
        <f t="shared" si="2"/>
        <v>72.787322958813988</v>
      </c>
    </row>
    <row r="21" spans="1:8" ht="25.5" outlineLevel="2">
      <c r="A21" s="43" t="s">
        <v>34</v>
      </c>
      <c r="B21" s="77">
        <v>11534272.75</v>
      </c>
      <c r="C21" s="77">
        <v>11534272.75</v>
      </c>
      <c r="D21" s="66">
        <v>8289452.2599999998</v>
      </c>
      <c r="E21" s="66">
        <v>7850898.0199999996</v>
      </c>
      <c r="F21" s="72">
        <f t="shared" si="0"/>
        <v>105.58603918790936</v>
      </c>
      <c r="G21" s="72">
        <f t="shared" si="1"/>
        <v>71.86800971045183</v>
      </c>
      <c r="H21" s="73">
        <f t="shared" si="2"/>
        <v>71.86800971045183</v>
      </c>
    </row>
    <row r="22" spans="1:8" outlineLevel="2">
      <c r="A22" s="43" t="s">
        <v>36</v>
      </c>
      <c r="B22" s="77">
        <v>2650000</v>
      </c>
      <c r="C22" s="77">
        <v>2650000</v>
      </c>
      <c r="D22" s="66">
        <v>1078243.32</v>
      </c>
      <c r="E22" s="66">
        <v>1969460.52</v>
      </c>
      <c r="F22" s="72">
        <f t="shared" si="0"/>
        <v>54.748156109267931</v>
      </c>
      <c r="G22" s="72">
        <f t="shared" si="1"/>
        <v>40.688427169811327</v>
      </c>
      <c r="H22" s="73">
        <f t="shared" si="2"/>
        <v>40.688427169811327</v>
      </c>
    </row>
    <row r="23" spans="1:8" ht="25.5" outlineLevel="2">
      <c r="A23" s="43" t="s">
        <v>38</v>
      </c>
      <c r="B23" s="77">
        <f>B24+B25</f>
        <v>22340000</v>
      </c>
      <c r="C23" s="77">
        <f>C24+C25</f>
        <v>22340000</v>
      </c>
      <c r="D23" s="66">
        <f>D24+D25</f>
        <v>15269368.729999999</v>
      </c>
      <c r="E23" s="66">
        <f>E24+E25</f>
        <v>14860138.140000001</v>
      </c>
      <c r="F23" s="72">
        <f t="shared" si="0"/>
        <v>102.75388146559987</v>
      </c>
      <c r="G23" s="72">
        <f t="shared" si="1"/>
        <v>68.349904789615039</v>
      </c>
      <c r="H23" s="73">
        <f t="shared" si="2"/>
        <v>68.349904789615039</v>
      </c>
    </row>
    <row r="24" spans="1:8" ht="15" customHeight="1" outlineLevel="3">
      <c r="A24" s="43" t="s">
        <v>40</v>
      </c>
      <c r="B24" s="77">
        <v>22340000</v>
      </c>
      <c r="C24" s="77">
        <v>22340000</v>
      </c>
      <c r="D24" s="66">
        <v>14839129.779999999</v>
      </c>
      <c r="E24" s="66">
        <v>14637424.060000001</v>
      </c>
      <c r="F24" s="72">
        <f t="shared" si="0"/>
        <v>101.37801377601134</v>
      </c>
      <c r="G24" s="72">
        <f t="shared" si="1"/>
        <v>66.424036615935535</v>
      </c>
      <c r="H24" s="73">
        <f t="shared" si="2"/>
        <v>66.424036615935535</v>
      </c>
    </row>
    <row r="25" spans="1:8" ht="15" customHeight="1" outlineLevel="3">
      <c r="A25" s="43" t="s">
        <v>42</v>
      </c>
      <c r="B25" s="77"/>
      <c r="C25" s="77"/>
      <c r="D25" s="66">
        <v>430238.95</v>
      </c>
      <c r="E25" s="66">
        <v>222714.08</v>
      </c>
      <c r="F25" s="72">
        <f t="shared" si="0"/>
        <v>193.17995072426496</v>
      </c>
      <c r="G25" s="72"/>
      <c r="H25" s="73"/>
    </row>
    <row r="26" spans="1:8" ht="25.5" customHeight="1" outlineLevel="2">
      <c r="A26" s="43" t="s">
        <v>44</v>
      </c>
      <c r="B26" s="77">
        <v>10067206</v>
      </c>
      <c r="C26" s="77">
        <v>10067206</v>
      </c>
      <c r="D26" s="66">
        <v>8846002.5</v>
      </c>
      <c r="E26" s="66">
        <v>6587725.25</v>
      </c>
      <c r="F26" s="72">
        <f t="shared" si="0"/>
        <v>134.28007641939834</v>
      </c>
      <c r="G26" s="72">
        <f t="shared" si="1"/>
        <v>87.869489310142256</v>
      </c>
      <c r="H26" s="73">
        <f t="shared" si="2"/>
        <v>87.869489310142256</v>
      </c>
    </row>
    <row r="27" spans="1:8" ht="25.5" outlineLevel="3">
      <c r="A27" s="43" t="s">
        <v>46</v>
      </c>
      <c r="B27" s="77">
        <v>10067206</v>
      </c>
      <c r="C27" s="77">
        <v>10067206</v>
      </c>
      <c r="D27" s="66">
        <v>8846002.5</v>
      </c>
      <c r="E27" s="66">
        <v>6587725.25</v>
      </c>
      <c r="F27" s="72">
        <f t="shared" si="0"/>
        <v>134.28007641939834</v>
      </c>
      <c r="G27" s="72">
        <f t="shared" si="1"/>
        <v>87.869489310142256</v>
      </c>
      <c r="H27" s="73">
        <f t="shared" si="2"/>
        <v>87.869489310142256</v>
      </c>
    </row>
    <row r="28" spans="1:8" outlineLevel="2">
      <c r="A28" s="43" t="s">
        <v>48</v>
      </c>
      <c r="B28" s="77">
        <v>2100000</v>
      </c>
      <c r="C28" s="77">
        <v>2100000</v>
      </c>
      <c r="D28" s="66">
        <v>1821899.98</v>
      </c>
      <c r="E28" s="66">
        <v>1300072.04</v>
      </c>
      <c r="F28" s="72">
        <f t="shared" si="0"/>
        <v>140.13838648510585</v>
      </c>
      <c r="G28" s="72">
        <f t="shared" si="1"/>
        <v>86.757141904761909</v>
      </c>
      <c r="H28" s="73">
        <f t="shared" si="2"/>
        <v>86.757141904761909</v>
      </c>
    </row>
    <row r="29" spans="1:8" ht="15" customHeight="1" outlineLevel="2">
      <c r="A29" s="43" t="s">
        <v>50</v>
      </c>
      <c r="B29" s="77">
        <f>B30+B31</f>
        <v>0</v>
      </c>
      <c r="C29" s="77">
        <f>C30+C31+C32</f>
        <v>93772.55</v>
      </c>
      <c r="D29" s="77">
        <f t="shared" ref="D29" si="3">D30+D31+D32</f>
        <v>204511.63</v>
      </c>
      <c r="E29" s="77">
        <f>E30+E31+E32</f>
        <v>92933.7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-1500</v>
      </c>
      <c r="E30" s="66">
        <v>-7299.19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159800.98000000001</v>
      </c>
      <c r="E31" s="66">
        <v>31184.36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>
        <v>93772.55</v>
      </c>
      <c r="D32" s="66">
        <v>46210.65</v>
      </c>
      <c r="E32" s="66">
        <v>69048.53</v>
      </c>
      <c r="F32" s="72"/>
      <c r="G32" s="72"/>
      <c r="H32" s="73"/>
    </row>
    <row r="33" spans="1:8">
      <c r="A33" s="32" t="s">
        <v>55</v>
      </c>
      <c r="B33" s="79">
        <f>B34+B40+B41</f>
        <v>1793720472.03</v>
      </c>
      <c r="C33" s="79">
        <f>C34+C40+C41+C39</f>
        <v>1898125951.3500001</v>
      </c>
      <c r="D33" s="79">
        <f>D34+D40+D41+D39</f>
        <v>1089894962.1400003</v>
      </c>
      <c r="E33" s="79">
        <f>E34+E39+E40+E41</f>
        <v>1158479074.78</v>
      </c>
      <c r="F33" s="76">
        <f t="shared" si="0"/>
        <v>94.079814289867599</v>
      </c>
      <c r="G33" s="76">
        <f t="shared" si="1"/>
        <v>60.761694987320844</v>
      </c>
      <c r="H33" s="73">
        <f t="shared" si="2"/>
        <v>57.41952800154472</v>
      </c>
    </row>
    <row r="34" spans="1:8" ht="46.5" customHeight="1">
      <c r="A34" s="46" t="s">
        <v>56</v>
      </c>
      <c r="B34" s="79">
        <f>B35+B36+B37+B38</f>
        <v>1793720472.03</v>
      </c>
      <c r="C34" s="79">
        <f>C35+C36+C37+C38</f>
        <v>1898125951.3500001</v>
      </c>
      <c r="D34" s="79">
        <f>D35+D36+D37+D38</f>
        <v>1089253859.0500002</v>
      </c>
      <c r="E34" s="79">
        <f>E35+E36+E37+E38</f>
        <v>1160283285.5</v>
      </c>
      <c r="F34" s="76">
        <f t="shared" si="0"/>
        <v>93.878268579953627</v>
      </c>
      <c r="G34" s="76">
        <f t="shared" si="1"/>
        <v>60.72595346014328</v>
      </c>
      <c r="H34" s="73">
        <f t="shared" si="2"/>
        <v>57.38575241939516</v>
      </c>
    </row>
    <row r="35" spans="1:8">
      <c r="A35" s="47" t="s">
        <v>57</v>
      </c>
      <c r="B35" s="81"/>
      <c r="C35" s="82">
        <v>2460780</v>
      </c>
      <c r="D35" s="82">
        <v>1549380</v>
      </c>
      <c r="E35" s="82">
        <v>1275960</v>
      </c>
      <c r="F35" s="72"/>
      <c r="G35" s="72"/>
      <c r="H35" s="73"/>
    </row>
    <row r="36" spans="1:8" ht="26.25">
      <c r="A36" s="47" t="s">
        <v>58</v>
      </c>
      <c r="B36" s="81">
        <v>353329198.44999999</v>
      </c>
      <c r="C36" s="82">
        <v>385555095.67000002</v>
      </c>
      <c r="D36" s="82">
        <v>139994695.18000001</v>
      </c>
      <c r="E36" s="82">
        <v>175287098.03999999</v>
      </c>
      <c r="F36" s="72">
        <f t="shared" si="0"/>
        <v>79.865943783297524</v>
      </c>
      <c r="G36" s="72">
        <f t="shared" si="1"/>
        <v>39.621603817101693</v>
      </c>
      <c r="H36" s="73">
        <f t="shared" si="2"/>
        <v>36.309906613145294</v>
      </c>
    </row>
    <row r="37" spans="1:8">
      <c r="A37" s="47" t="s">
        <v>59</v>
      </c>
      <c r="B37" s="81">
        <v>1252074088.5</v>
      </c>
      <c r="C37" s="82">
        <v>1299151062.1800001</v>
      </c>
      <c r="D37" s="82">
        <v>850296651.19000006</v>
      </c>
      <c r="E37" s="82">
        <v>882977082.89999998</v>
      </c>
      <c r="F37" s="72">
        <f t="shared" si="0"/>
        <v>96.298835797338455</v>
      </c>
      <c r="G37" s="72">
        <f t="shared" si="1"/>
        <v>67.911049274142059</v>
      </c>
      <c r="H37" s="73">
        <f t="shared" si="2"/>
        <v>65.450175575670627</v>
      </c>
    </row>
    <row r="38" spans="1:8">
      <c r="A38" s="47" t="s">
        <v>60</v>
      </c>
      <c r="B38" s="81">
        <v>188317185.08000001</v>
      </c>
      <c r="C38" s="82">
        <v>210959013.5</v>
      </c>
      <c r="D38" s="82">
        <v>97413132.680000007</v>
      </c>
      <c r="E38" s="82">
        <v>100743144.56</v>
      </c>
      <c r="F38" s="72">
        <f t="shared" si="0"/>
        <v>96.69455237421468</v>
      </c>
      <c r="G38" s="72">
        <f t="shared" si="1"/>
        <v>51.728222593502252</v>
      </c>
      <c r="H38" s="73">
        <f t="shared" si="2"/>
        <v>46.17633115733166</v>
      </c>
    </row>
    <row r="39" spans="1:8">
      <c r="A39" s="47" t="s">
        <v>113</v>
      </c>
      <c r="B39" s="81"/>
      <c r="C39" s="82"/>
      <c r="D39" s="82">
        <v>0</v>
      </c>
      <c r="E39" s="82"/>
      <c r="F39" s="72" t="e">
        <f t="shared" si="0"/>
        <v>#DIV/0!</v>
      </c>
      <c r="G39" s="72"/>
      <c r="H39" s="73"/>
    </row>
    <row r="40" spans="1:8" ht="51.75">
      <c r="A40" s="47" t="s">
        <v>62</v>
      </c>
      <c r="B40" s="81"/>
      <c r="C40" s="82"/>
      <c r="D40" s="82">
        <v>882041.69</v>
      </c>
      <c r="E40" s="82">
        <v>30746</v>
      </c>
      <c r="F40" s="72">
        <f t="shared" si="0"/>
        <v>2868.8014375853768</v>
      </c>
      <c r="G40" s="72"/>
      <c r="H40" s="73"/>
    </row>
    <row r="41" spans="1:8" ht="39">
      <c r="A41" s="47" t="s">
        <v>63</v>
      </c>
      <c r="B41" s="81"/>
      <c r="C41" s="82"/>
      <c r="D41" s="82">
        <v>-240938.6</v>
      </c>
      <c r="E41" s="82">
        <v>-1834956.72</v>
      </c>
      <c r="F41" s="72">
        <f t="shared" si="0"/>
        <v>13.130478630580452</v>
      </c>
      <c r="G41" s="72"/>
      <c r="H41" s="73"/>
    </row>
    <row r="42" spans="1:8" s="7" customFormat="1" ht="14.25">
      <c r="A42" s="105" t="s">
        <v>64</v>
      </c>
      <c r="B42" s="106">
        <v>-42167000</v>
      </c>
      <c r="C42" s="106">
        <v>-89925973.629999995</v>
      </c>
      <c r="D42" s="106">
        <v>155676887.97999999</v>
      </c>
      <c r="E42" s="106">
        <v>31422355.260000002</v>
      </c>
      <c r="F42" s="107">
        <f t="shared" si="0"/>
        <v>495.43354306789792</v>
      </c>
      <c r="G42" s="107">
        <f t="shared" si="1"/>
        <v>-369.19128223492305</v>
      </c>
      <c r="H42" s="108">
        <f t="shared" si="2"/>
        <v>-173.11671110788507</v>
      </c>
    </row>
    <row r="43" spans="1:8">
      <c r="E43" s="101"/>
      <c r="F43" s="13"/>
    </row>
    <row r="44" spans="1:8">
      <c r="E44" s="101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topLeftCell="A13" workbookViewId="0">
      <pane xSplit="1" topLeftCell="B1" activePane="topRight" state="frozen"/>
      <selection activeCell="B1" sqref="B1"/>
      <selection pane="topRight" activeCell="D4" sqref="D4:D42"/>
    </sheetView>
  </sheetViews>
  <sheetFormatPr defaultRowHeight="15" outlineLevelRow="3"/>
  <cols>
    <col min="1" max="1" width="62.85546875" style="2" customWidth="1"/>
    <col min="2" max="4" width="17.28515625" style="2" bestFit="1" customWidth="1"/>
    <col min="5" max="5" width="17.28515625" style="10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49" t="s">
        <v>118</v>
      </c>
      <c r="B1" s="149"/>
      <c r="C1" s="149"/>
      <c r="D1" s="149"/>
      <c r="E1" s="149"/>
      <c r="F1" s="149"/>
      <c r="G1" s="149"/>
      <c r="H1" s="149"/>
    </row>
    <row r="2" spans="1:8" ht="37.5" customHeight="1">
      <c r="A2" s="150" t="s">
        <v>2</v>
      </c>
      <c r="B2" s="151" t="s">
        <v>108</v>
      </c>
      <c r="C2" s="151"/>
      <c r="D2" s="152" t="s">
        <v>109</v>
      </c>
      <c r="E2" s="153" t="s">
        <v>91</v>
      </c>
      <c r="F2" s="150" t="s">
        <v>110</v>
      </c>
      <c r="G2" s="151" t="s">
        <v>116</v>
      </c>
      <c r="H2" s="151"/>
    </row>
    <row r="3" spans="1:8" ht="51" customHeight="1">
      <c r="A3" s="150"/>
      <c r="B3" s="116" t="s">
        <v>66</v>
      </c>
      <c r="C3" s="115" t="s">
        <v>67</v>
      </c>
      <c r="D3" s="152"/>
      <c r="E3" s="154"/>
      <c r="F3" s="150"/>
      <c r="G3" s="115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2407305358.96</v>
      </c>
      <c r="C4" s="69">
        <f>C5+C33</f>
        <v>2507170736.1400003</v>
      </c>
      <c r="D4" s="70">
        <f>D5+D33</f>
        <v>1404033739.1900001</v>
      </c>
      <c r="E4" s="71">
        <f>E5+E33</f>
        <v>1411173532.6200001</v>
      </c>
      <c r="F4" s="72">
        <f>D4/E4*100</f>
        <v>99.494052767787934</v>
      </c>
      <c r="G4" s="72">
        <f>D4/B4*100</f>
        <v>58.323873785441506</v>
      </c>
      <c r="H4" s="73">
        <f>D4/C4*100</f>
        <v>56.000723004274846</v>
      </c>
    </row>
    <row r="5" spans="1:8" s="7" customFormat="1" ht="15" customHeight="1" outlineLevel="1">
      <c r="A5" s="37" t="s">
        <v>6</v>
      </c>
      <c r="B5" s="74">
        <f>B6+B20</f>
        <v>613584886.93000007</v>
      </c>
      <c r="C5" s="74">
        <f>C6+C20</f>
        <v>613678659.48000002</v>
      </c>
      <c r="D5" s="70">
        <f>D6+D20</f>
        <v>441123896.59000003</v>
      </c>
      <c r="E5" s="75">
        <f>E6+E20</f>
        <v>342015564.21999997</v>
      </c>
      <c r="F5" s="76">
        <f t="shared" ref="F5:F42" si="0">D5/E5*100</f>
        <v>128.97772579327679</v>
      </c>
      <c r="G5" s="76">
        <f t="shared" ref="G5:G42" si="1">D5/B5*100</f>
        <v>71.892888170227209</v>
      </c>
      <c r="H5" s="73">
        <f t="shared" ref="H5:H42" si="2">D5/C5*100</f>
        <v>71.881902649798164</v>
      </c>
    </row>
    <row r="6" spans="1:8" s="7" customFormat="1" ht="15" customHeight="1" outlineLevel="1">
      <c r="A6" s="37" t="s">
        <v>7</v>
      </c>
      <c r="B6" s="74">
        <f>B7+B10+B11+B17+B18+B19</f>
        <v>564893408.18000007</v>
      </c>
      <c r="C6" s="74">
        <f>C7+C10+C11+C17+C18+C19</f>
        <v>564893408.18000007</v>
      </c>
      <c r="D6" s="70">
        <f>D7+D10+D11+D17+D18+D19</f>
        <v>410311786.91000003</v>
      </c>
      <c r="E6" s="75">
        <f>E7+E10+E11+E17+E18+E19</f>
        <v>312877465.41999996</v>
      </c>
      <c r="F6" s="76">
        <f t="shared" si="0"/>
        <v>131.14136755077786</v>
      </c>
      <c r="G6" s="76">
        <f t="shared" si="1"/>
        <v>72.635258434323333</v>
      </c>
      <c r="H6" s="73">
        <f t="shared" si="2"/>
        <v>72.635258434323333</v>
      </c>
    </row>
    <row r="7" spans="1:8" ht="15" customHeight="1" outlineLevel="2">
      <c r="A7" s="43" t="s">
        <v>9</v>
      </c>
      <c r="B7" s="77">
        <f>B8+B9</f>
        <v>390828823</v>
      </c>
      <c r="C7" s="77">
        <f>C8+C9</f>
        <v>390828823</v>
      </c>
      <c r="D7" s="66">
        <f>D8+D9</f>
        <v>255852515.16999999</v>
      </c>
      <c r="E7" s="66">
        <f>E8+E9</f>
        <v>202234840.58000001</v>
      </c>
      <c r="F7" s="72">
        <f t="shared" si="0"/>
        <v>126.51258034284648</v>
      </c>
      <c r="G7" s="72">
        <f t="shared" si="1"/>
        <v>65.464085582551817</v>
      </c>
      <c r="H7" s="73">
        <f t="shared" si="2"/>
        <v>65.464085582551817</v>
      </c>
    </row>
    <row r="8" spans="1:8" ht="15" customHeight="1" outlineLevel="3">
      <c r="A8" s="43" t="s">
        <v>11</v>
      </c>
      <c r="B8" s="77">
        <v>9244995</v>
      </c>
      <c r="C8" s="77">
        <v>9244995</v>
      </c>
      <c r="D8" s="66">
        <v>6196498.6600000001</v>
      </c>
      <c r="E8" s="66">
        <v>6275804.2199999997</v>
      </c>
      <c r="F8" s="72">
        <f t="shared" si="0"/>
        <v>98.736328329885353</v>
      </c>
      <c r="G8" s="72">
        <f t="shared" si="1"/>
        <v>67.025440900725215</v>
      </c>
      <c r="H8" s="73">
        <f t="shared" si="2"/>
        <v>67.025440900725215</v>
      </c>
    </row>
    <row r="9" spans="1:8" ht="15" customHeight="1" outlineLevel="3">
      <c r="A9" s="43" t="s">
        <v>13</v>
      </c>
      <c r="B9" s="77">
        <v>381583828</v>
      </c>
      <c r="C9" s="77">
        <v>381583828</v>
      </c>
      <c r="D9" s="66">
        <v>249656016.50999999</v>
      </c>
      <c r="E9" s="66">
        <v>195959036.36000001</v>
      </c>
      <c r="F9" s="72">
        <f t="shared" si="0"/>
        <v>127.40214544194444</v>
      </c>
      <c r="G9" s="72">
        <f t="shared" si="1"/>
        <v>65.426257139492819</v>
      </c>
      <c r="H9" s="73">
        <f t="shared" si="2"/>
        <v>65.426257139492819</v>
      </c>
    </row>
    <row r="10" spans="1:8" ht="25.5" outlineLevel="2">
      <c r="A10" s="43" t="s">
        <v>15</v>
      </c>
      <c r="B10" s="77">
        <v>37461974.380000003</v>
      </c>
      <c r="C10" s="77">
        <v>37461974.380000003</v>
      </c>
      <c r="D10" s="66">
        <v>22867913.02</v>
      </c>
      <c r="E10" s="66">
        <v>21165773.050000001</v>
      </c>
      <c r="F10" s="72">
        <f t="shared" si="0"/>
        <v>108.04194567322925</v>
      </c>
      <c r="G10" s="72">
        <f t="shared" si="1"/>
        <v>61.042999997908808</v>
      </c>
      <c r="H10" s="73">
        <f>D10/C10*100</f>
        <v>61.042999997908808</v>
      </c>
    </row>
    <row r="11" spans="1:8" ht="15" customHeight="1" outlineLevel="2">
      <c r="A11" s="43" t="s">
        <v>17</v>
      </c>
      <c r="B11" s="77">
        <f>B12+B13+B14+B15+B16</f>
        <v>102794261.8</v>
      </c>
      <c r="C11" s="77">
        <f>C12+C13+C14+C15+C16</f>
        <v>102794261.8</v>
      </c>
      <c r="D11" s="66">
        <f>D12+D13+D14+D15+D16</f>
        <v>110841638.78</v>
      </c>
      <c r="E11" s="66">
        <f>E12+E13+E14+E15+E16</f>
        <v>66719376.129999995</v>
      </c>
      <c r="F11" s="72">
        <f t="shared" si="0"/>
        <v>166.13110794685727</v>
      </c>
      <c r="G11" s="72">
        <f t="shared" si="1"/>
        <v>107.82862471025597</v>
      </c>
      <c r="H11" s="73">
        <f t="shared" si="2"/>
        <v>107.82862471025597</v>
      </c>
    </row>
    <row r="12" spans="1:8" ht="25.5" customHeight="1" outlineLevel="3">
      <c r="A12" s="43" t="s">
        <v>19</v>
      </c>
      <c r="B12" s="77">
        <v>89549558.799999997</v>
      </c>
      <c r="C12" s="77">
        <v>89549558.799999997</v>
      </c>
      <c r="D12" s="66">
        <v>96221339.049999997</v>
      </c>
      <c r="E12" s="66">
        <v>58750980</v>
      </c>
      <c r="F12" s="72">
        <f t="shared" si="0"/>
        <v>163.7782706773572</v>
      </c>
      <c r="G12" s="72">
        <f t="shared" si="1"/>
        <v>107.45037757796301</v>
      </c>
      <c r="H12" s="73">
        <f t="shared" si="2"/>
        <v>107.45037757796301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125139.76</v>
      </c>
      <c r="E13" s="66">
        <v>-252182.75</v>
      </c>
      <c r="F13" s="72">
        <f t="shared" si="0"/>
        <v>-49.622648654596716</v>
      </c>
      <c r="G13" s="72" t="e">
        <f t="shared" si="1"/>
        <v>#DIV/0!</v>
      </c>
      <c r="H13" s="73" t="e">
        <f t="shared" si="2"/>
        <v>#DIV/0!</v>
      </c>
    </row>
    <row r="14" spans="1:8" ht="15" customHeight="1" outlineLevel="3">
      <c r="A14" s="43" t="s">
        <v>23</v>
      </c>
      <c r="B14" s="77">
        <v>267000</v>
      </c>
      <c r="C14" s="77">
        <v>267000</v>
      </c>
      <c r="D14" s="66">
        <v>2333420.52</v>
      </c>
      <c r="E14" s="66">
        <v>299090.8</v>
      </c>
      <c r="F14" s="72">
        <f t="shared" si="0"/>
        <v>780.17127908982832</v>
      </c>
      <c r="G14" s="72">
        <f t="shared" si="1"/>
        <v>873.94026966292131</v>
      </c>
      <c r="H14" s="73">
        <f t="shared" si="2"/>
        <v>873.94026966292131</v>
      </c>
    </row>
    <row r="15" spans="1:8" ht="15" customHeight="1" outlineLevel="3">
      <c r="A15" s="43" t="s">
        <v>25</v>
      </c>
      <c r="B15" s="77">
        <v>12977703</v>
      </c>
      <c r="C15" s="77">
        <v>12977703</v>
      </c>
      <c r="D15" s="66">
        <v>12161739.449999999</v>
      </c>
      <c r="E15" s="66">
        <v>7921488.0800000001</v>
      </c>
      <c r="F15" s="72">
        <f t="shared" si="0"/>
        <v>153.52846999423875</v>
      </c>
      <c r="G15" s="72">
        <f t="shared" si="1"/>
        <v>93.712573403783395</v>
      </c>
      <c r="H15" s="73">
        <f t="shared" si="2"/>
        <v>93.712573403783395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66"/>
      <c r="F16" s="72"/>
      <c r="G16" s="72"/>
      <c r="H16" s="73"/>
    </row>
    <row r="17" spans="1:8" ht="15" customHeight="1" outlineLevel="2">
      <c r="A17" s="43" t="s">
        <v>28</v>
      </c>
      <c r="B17" s="77">
        <v>23792822</v>
      </c>
      <c r="C17" s="77">
        <v>23792822</v>
      </c>
      <c r="D17" s="66">
        <v>14523442.869999999</v>
      </c>
      <c r="E17" s="66">
        <v>16922255.149999999</v>
      </c>
      <c r="F17" s="72">
        <f t="shared" si="0"/>
        <v>85.824511811595045</v>
      </c>
      <c r="G17" s="72">
        <f t="shared" si="1"/>
        <v>61.041279046260257</v>
      </c>
      <c r="H17" s="73">
        <f t="shared" si="2"/>
        <v>61.041279046260257</v>
      </c>
    </row>
    <row r="18" spans="1:8" ht="15" customHeight="1" outlineLevel="2">
      <c r="A18" s="43" t="s">
        <v>30</v>
      </c>
      <c r="B18" s="77">
        <v>10015527</v>
      </c>
      <c r="C18" s="77">
        <v>10015527</v>
      </c>
      <c r="D18" s="66">
        <v>6226277.0700000003</v>
      </c>
      <c r="E18" s="66">
        <v>5835220.5099999998</v>
      </c>
      <c r="F18" s="72">
        <f t="shared" si="0"/>
        <v>106.70165864905765</v>
      </c>
      <c r="G18" s="72">
        <f t="shared" si="1"/>
        <v>62.166245171122803</v>
      </c>
      <c r="H18" s="73">
        <f t="shared" si="2"/>
        <v>62.166245171122803</v>
      </c>
    </row>
    <row r="19" spans="1:8" ht="25.5" outlineLevel="2">
      <c r="A19" s="43" t="s">
        <v>31</v>
      </c>
      <c r="B19" s="77"/>
      <c r="C19" s="77"/>
      <c r="D19" s="66">
        <v>0</v>
      </c>
      <c r="E19" s="66">
        <v>0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48691478.75</v>
      </c>
      <c r="C20" s="74">
        <f>C21+C22+C23+C26+C28+C29</f>
        <v>48785251.299999997</v>
      </c>
      <c r="D20" s="70">
        <f>D21+D22+D23+D26+D28+D29</f>
        <v>30812109.68</v>
      </c>
      <c r="E20" s="70">
        <f>E21+E22+E23+E26+E28+E29</f>
        <v>29138098.799999997</v>
      </c>
      <c r="F20" s="76">
        <f t="shared" si="0"/>
        <v>105.74509301890349</v>
      </c>
      <c r="G20" s="76">
        <f t="shared" si="1"/>
        <v>63.2802914822134</v>
      </c>
      <c r="H20" s="73">
        <f t="shared" si="2"/>
        <v>63.158657296903172</v>
      </c>
    </row>
    <row r="21" spans="1:8" ht="25.5" outlineLevel="2">
      <c r="A21" s="43" t="s">
        <v>34</v>
      </c>
      <c r="B21" s="77">
        <v>11534272.75</v>
      </c>
      <c r="C21" s="77">
        <v>11534272.75</v>
      </c>
      <c r="D21" s="66">
        <v>6420115.8899999997</v>
      </c>
      <c r="E21" s="66">
        <v>6765073.2599999998</v>
      </c>
      <c r="F21" s="72">
        <f t="shared" si="0"/>
        <v>94.900907104145688</v>
      </c>
      <c r="G21" s="72">
        <f t="shared" si="1"/>
        <v>55.661210976652164</v>
      </c>
      <c r="H21" s="73">
        <f t="shared" si="2"/>
        <v>55.661210976652164</v>
      </c>
    </row>
    <row r="22" spans="1:8" outlineLevel="2">
      <c r="A22" s="43" t="s">
        <v>36</v>
      </c>
      <c r="B22" s="77">
        <v>2650000</v>
      </c>
      <c r="C22" s="77">
        <v>2650000</v>
      </c>
      <c r="D22" s="66">
        <v>1025388.33</v>
      </c>
      <c r="E22" s="66">
        <v>1936244.12</v>
      </c>
      <c r="F22" s="72">
        <f t="shared" si="0"/>
        <v>52.95759555360199</v>
      </c>
      <c r="G22" s="72">
        <f t="shared" si="1"/>
        <v>38.693899245283021</v>
      </c>
      <c r="H22" s="73">
        <f t="shared" si="2"/>
        <v>38.693899245283021</v>
      </c>
    </row>
    <row r="23" spans="1:8" ht="25.5" outlineLevel="2">
      <c r="A23" s="43" t="s">
        <v>38</v>
      </c>
      <c r="B23" s="77">
        <f>B24+B25</f>
        <v>22340000</v>
      </c>
      <c r="C23" s="77">
        <f>C24+C25</f>
        <v>22340000</v>
      </c>
      <c r="D23" s="66">
        <f>D24+D25</f>
        <v>13710235.67</v>
      </c>
      <c r="E23" s="66">
        <f>E24+E25</f>
        <v>13340581.060000001</v>
      </c>
      <c r="F23" s="72">
        <f t="shared" si="0"/>
        <v>102.77090336873226</v>
      </c>
      <c r="G23" s="72">
        <f t="shared" si="1"/>
        <v>61.370795299910476</v>
      </c>
      <c r="H23" s="73">
        <f t="shared" si="2"/>
        <v>61.370795299910476</v>
      </c>
    </row>
    <row r="24" spans="1:8" ht="15" customHeight="1" outlineLevel="3">
      <c r="A24" s="43" t="s">
        <v>40</v>
      </c>
      <c r="B24" s="77">
        <v>22340000</v>
      </c>
      <c r="C24" s="77">
        <v>22340000</v>
      </c>
      <c r="D24" s="66">
        <v>13292696.74</v>
      </c>
      <c r="E24" s="66">
        <v>13119866.98</v>
      </c>
      <c r="F24" s="72">
        <f t="shared" si="0"/>
        <v>101.31731335587062</v>
      </c>
      <c r="G24" s="72">
        <f t="shared" si="1"/>
        <v>59.501775917636522</v>
      </c>
      <c r="H24" s="73">
        <f t="shared" si="2"/>
        <v>59.501775917636522</v>
      </c>
    </row>
    <row r="25" spans="1:8" ht="15" customHeight="1" outlineLevel="3">
      <c r="A25" s="43" t="s">
        <v>42</v>
      </c>
      <c r="B25" s="77"/>
      <c r="C25" s="77"/>
      <c r="D25" s="66">
        <v>417538.93</v>
      </c>
      <c r="E25" s="66">
        <v>220714.08</v>
      </c>
      <c r="F25" s="72">
        <f t="shared" si="0"/>
        <v>189.17639055922487</v>
      </c>
      <c r="G25" s="72"/>
      <c r="H25" s="73"/>
    </row>
    <row r="26" spans="1:8" ht="25.5" customHeight="1" outlineLevel="2">
      <c r="A26" s="43" t="s">
        <v>44</v>
      </c>
      <c r="B26" s="77">
        <v>10067206</v>
      </c>
      <c r="C26" s="77">
        <v>10067206</v>
      </c>
      <c r="D26" s="66">
        <v>7781848.2800000003</v>
      </c>
      <c r="E26" s="66">
        <v>5882016.6799999997</v>
      </c>
      <c r="F26" s="72">
        <f t="shared" si="0"/>
        <v>132.29898355201536</v>
      </c>
      <c r="G26" s="72">
        <f t="shared" si="1"/>
        <v>77.298987226445945</v>
      </c>
      <c r="H26" s="73">
        <f t="shared" si="2"/>
        <v>77.298987226445945</v>
      </c>
    </row>
    <row r="27" spans="1:8" ht="25.5" outlineLevel="3">
      <c r="A27" s="43" t="s">
        <v>46</v>
      </c>
      <c r="B27" s="77">
        <v>10067206</v>
      </c>
      <c r="C27" s="77">
        <v>10067206</v>
      </c>
      <c r="D27" s="66">
        <v>7781848.2800000003</v>
      </c>
      <c r="E27" s="66">
        <v>5882016.6799999997</v>
      </c>
      <c r="F27" s="72">
        <f t="shared" si="0"/>
        <v>132.29898355201536</v>
      </c>
      <c r="G27" s="72">
        <f t="shared" si="1"/>
        <v>77.298987226445945</v>
      </c>
      <c r="H27" s="73">
        <f t="shared" si="2"/>
        <v>77.298987226445945</v>
      </c>
    </row>
    <row r="28" spans="1:8" outlineLevel="2">
      <c r="A28" s="43" t="s">
        <v>48</v>
      </c>
      <c r="B28" s="77">
        <v>2100000</v>
      </c>
      <c r="C28" s="77">
        <v>2100000</v>
      </c>
      <c r="D28" s="66">
        <v>1682520.49</v>
      </c>
      <c r="E28" s="66">
        <v>1135204.8899999999</v>
      </c>
      <c r="F28" s="72">
        <f t="shared" si="0"/>
        <v>148.21293537592143</v>
      </c>
      <c r="G28" s="72">
        <f t="shared" si="1"/>
        <v>80.120023333333336</v>
      </c>
      <c r="H28" s="73">
        <f t="shared" si="2"/>
        <v>80.120023333333336</v>
      </c>
    </row>
    <row r="29" spans="1:8" ht="15" customHeight="1" outlineLevel="2">
      <c r="A29" s="43" t="s">
        <v>50</v>
      </c>
      <c r="B29" s="77">
        <f>B30+B31</f>
        <v>0</v>
      </c>
      <c r="C29" s="77">
        <f>C30+C31+C32</f>
        <v>93772.55</v>
      </c>
      <c r="D29" s="77">
        <f t="shared" ref="D29" si="3">D30+D31+D32</f>
        <v>192001.02</v>
      </c>
      <c r="E29" s="77">
        <f>E30+E31+E32</f>
        <v>78978.790000000008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5590.73</v>
      </c>
      <c r="E30" s="66">
        <v>9807.7800000000007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154525.79999999999</v>
      </c>
      <c r="E31" s="66">
        <v>23389.88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>
        <v>93772.55</v>
      </c>
      <c r="D32" s="66">
        <v>31884.49</v>
      </c>
      <c r="E32" s="66">
        <v>45781.13</v>
      </c>
      <c r="F32" s="72"/>
      <c r="G32" s="72"/>
      <c r="H32" s="73"/>
    </row>
    <row r="33" spans="1:8">
      <c r="A33" s="32" t="s">
        <v>55</v>
      </c>
      <c r="B33" s="79">
        <f>B34+B40+B41</f>
        <v>1793720472.03</v>
      </c>
      <c r="C33" s="79">
        <f>C34+C40+C41+C39</f>
        <v>1893492076.6600001</v>
      </c>
      <c r="D33" s="79">
        <f>D34+D40+D41+D39</f>
        <v>962909842.60000002</v>
      </c>
      <c r="E33" s="79">
        <f>E34+E39+E40+E41</f>
        <v>1069157968.4000001</v>
      </c>
      <c r="F33" s="76">
        <f t="shared" si="0"/>
        <v>90.06244830602526</v>
      </c>
      <c r="G33" s="76">
        <f t="shared" si="1"/>
        <v>53.68226864859551</v>
      </c>
      <c r="H33" s="73">
        <f t="shared" si="2"/>
        <v>50.853650483635079</v>
      </c>
    </row>
    <row r="34" spans="1:8" ht="46.5" customHeight="1">
      <c r="A34" s="46" t="s">
        <v>56</v>
      </c>
      <c r="B34" s="79">
        <f>B35+B36+B37+B38</f>
        <v>1793720472.03</v>
      </c>
      <c r="C34" s="79">
        <f>C35+C36+C37+C38</f>
        <v>1893492076.6600001</v>
      </c>
      <c r="D34" s="79">
        <f>D35+D36+D37+D38</f>
        <v>962268739.50999999</v>
      </c>
      <c r="E34" s="79">
        <f>E35+E36+E37+E38</f>
        <v>1070962179.1200001</v>
      </c>
      <c r="F34" s="76">
        <f t="shared" si="0"/>
        <v>89.850861054746815</v>
      </c>
      <c r="G34" s="76">
        <f t="shared" si="1"/>
        <v>53.646527121417954</v>
      </c>
      <c r="H34" s="73">
        <f t="shared" si="2"/>
        <v>50.81979224372467</v>
      </c>
    </row>
    <row r="35" spans="1:8">
      <c r="A35" s="47" t="s">
        <v>57</v>
      </c>
      <c r="B35" s="81"/>
      <c r="C35" s="82">
        <v>2460780</v>
      </c>
      <c r="D35" s="82">
        <v>1367100</v>
      </c>
      <c r="E35" s="82">
        <v>1093680</v>
      </c>
      <c r="F35" s="72"/>
      <c r="G35" s="72"/>
      <c r="H35" s="73"/>
    </row>
    <row r="36" spans="1:8" ht="26.25">
      <c r="A36" s="47" t="s">
        <v>58</v>
      </c>
      <c r="B36" s="81">
        <v>353329198.44999999</v>
      </c>
      <c r="C36" s="82">
        <v>406384660.98000002</v>
      </c>
      <c r="D36" s="82">
        <v>98759520.109999999</v>
      </c>
      <c r="E36" s="82">
        <v>167595105.05000001</v>
      </c>
      <c r="F36" s="72">
        <f t="shared" si="0"/>
        <v>58.927449032915533</v>
      </c>
      <c r="G36" s="72">
        <f t="shared" si="1"/>
        <v>27.951134676455442</v>
      </c>
      <c r="H36" s="73">
        <f t="shared" si="2"/>
        <v>24.3019802646686</v>
      </c>
    </row>
    <row r="37" spans="1:8">
      <c r="A37" s="47" t="s">
        <v>59</v>
      </c>
      <c r="B37" s="81">
        <v>1252074088.5</v>
      </c>
      <c r="C37" s="82">
        <v>1291551062.1800001</v>
      </c>
      <c r="D37" s="82">
        <v>791199119.99000001</v>
      </c>
      <c r="E37" s="82">
        <v>815178883.09000003</v>
      </c>
      <c r="F37" s="72">
        <f t="shared" si="0"/>
        <v>97.05834343879188</v>
      </c>
      <c r="G37" s="72">
        <f t="shared" si="1"/>
        <v>63.191078487844607</v>
      </c>
      <c r="H37" s="73">
        <f t="shared" si="2"/>
        <v>61.259608168688317</v>
      </c>
    </row>
    <row r="38" spans="1:8">
      <c r="A38" s="47" t="s">
        <v>60</v>
      </c>
      <c r="B38" s="81">
        <v>188317185.08000001</v>
      </c>
      <c r="C38" s="82">
        <v>193095573.5</v>
      </c>
      <c r="D38" s="82">
        <v>70942999.409999996</v>
      </c>
      <c r="E38" s="82">
        <v>87094510.980000004</v>
      </c>
      <c r="F38" s="72">
        <f t="shared" si="0"/>
        <v>81.455190013399388</v>
      </c>
      <c r="G38" s="72">
        <f t="shared" si="1"/>
        <v>37.672079359014596</v>
      </c>
      <c r="H38" s="73">
        <f t="shared" si="2"/>
        <v>36.739837234021316</v>
      </c>
    </row>
    <row r="39" spans="1:8">
      <c r="A39" s="47" t="s">
        <v>113</v>
      </c>
      <c r="B39" s="81"/>
      <c r="C39" s="82"/>
      <c r="D39" s="82">
        <v>0</v>
      </c>
      <c r="E39" s="82"/>
      <c r="F39" s="72" t="e">
        <f t="shared" si="0"/>
        <v>#DIV/0!</v>
      </c>
      <c r="G39" s="72"/>
      <c r="H39" s="73"/>
    </row>
    <row r="40" spans="1:8" ht="51.75">
      <c r="A40" s="47" t="s">
        <v>62</v>
      </c>
      <c r="B40" s="81"/>
      <c r="C40" s="82"/>
      <c r="D40" s="82">
        <v>882041.69</v>
      </c>
      <c r="E40" s="82">
        <v>30746</v>
      </c>
      <c r="F40" s="72">
        <f t="shared" si="0"/>
        <v>2868.8014375853768</v>
      </c>
      <c r="G40" s="72"/>
      <c r="H40" s="73"/>
    </row>
    <row r="41" spans="1:8" ht="39">
      <c r="A41" s="47" t="s">
        <v>63</v>
      </c>
      <c r="B41" s="81"/>
      <c r="C41" s="82"/>
      <c r="D41" s="82">
        <v>-240938.6</v>
      </c>
      <c r="E41" s="82">
        <v>-1834956.72</v>
      </c>
      <c r="F41" s="72">
        <f t="shared" si="0"/>
        <v>13.130478630580452</v>
      </c>
      <c r="G41" s="72"/>
      <c r="H41" s="73"/>
    </row>
    <row r="42" spans="1:8" s="7" customFormat="1" ht="14.25">
      <c r="A42" s="105" t="s">
        <v>64</v>
      </c>
      <c r="B42" s="106">
        <v>-42167000</v>
      </c>
      <c r="C42" s="106">
        <v>-89925973.629999995</v>
      </c>
      <c r="D42" s="106">
        <v>135841427.80000001</v>
      </c>
      <c r="E42" s="106">
        <v>20790337.350000001</v>
      </c>
      <c r="F42" s="107">
        <f t="shared" si="0"/>
        <v>653.38731889312032</v>
      </c>
      <c r="G42" s="107">
        <f t="shared" si="1"/>
        <v>-322.1510370669007</v>
      </c>
      <c r="H42" s="108">
        <f t="shared" si="2"/>
        <v>-151.05916824311399</v>
      </c>
    </row>
    <row r="43" spans="1:8">
      <c r="E43" s="101"/>
      <c r="F43" s="13"/>
    </row>
    <row r="44" spans="1:8">
      <c r="E44" s="101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topLeftCell="A26" workbookViewId="0">
      <pane xSplit="1" topLeftCell="B1" activePane="topRight" state="frozen"/>
      <selection activeCell="B1" sqref="B1"/>
      <selection pane="topRight" activeCell="D7" sqref="D7:D42"/>
    </sheetView>
  </sheetViews>
  <sheetFormatPr defaultRowHeight="15" outlineLevelRow="3"/>
  <cols>
    <col min="1" max="1" width="62.85546875" style="2" customWidth="1"/>
    <col min="2" max="4" width="17.28515625" style="2" bestFit="1" customWidth="1"/>
    <col min="5" max="5" width="17.28515625" style="10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49" t="s">
        <v>117</v>
      </c>
      <c r="B1" s="149"/>
      <c r="C1" s="149"/>
      <c r="D1" s="149"/>
      <c r="E1" s="149"/>
      <c r="F1" s="149"/>
      <c r="G1" s="149"/>
      <c r="H1" s="149"/>
    </row>
    <row r="2" spans="1:8" ht="37.5" customHeight="1">
      <c r="A2" s="150" t="s">
        <v>2</v>
      </c>
      <c r="B2" s="151" t="s">
        <v>108</v>
      </c>
      <c r="C2" s="151"/>
      <c r="D2" s="152" t="s">
        <v>109</v>
      </c>
      <c r="E2" s="153" t="s">
        <v>91</v>
      </c>
      <c r="F2" s="150" t="s">
        <v>110</v>
      </c>
      <c r="G2" s="151" t="s">
        <v>116</v>
      </c>
      <c r="H2" s="151"/>
    </row>
    <row r="3" spans="1:8" ht="51" customHeight="1">
      <c r="A3" s="150"/>
      <c r="B3" s="114" t="s">
        <v>66</v>
      </c>
      <c r="C3" s="113" t="s">
        <v>67</v>
      </c>
      <c r="D3" s="152"/>
      <c r="E3" s="154"/>
      <c r="F3" s="150"/>
      <c r="G3" s="113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2407305358.96</v>
      </c>
      <c r="C4" s="69">
        <f>C5+C33</f>
        <v>2491264888.46</v>
      </c>
      <c r="D4" s="70">
        <f>D5+D33</f>
        <v>1143573187.8200002</v>
      </c>
      <c r="E4" s="71">
        <f>E5+E33</f>
        <v>1211692840.2999997</v>
      </c>
      <c r="F4" s="72">
        <f>D4/E4*100</f>
        <v>94.378141867774517</v>
      </c>
      <c r="G4" s="72">
        <f>D4/B4*100</f>
        <v>47.50428455466259</v>
      </c>
      <c r="H4" s="73">
        <f>D4/C4*100</f>
        <v>45.903315746039006</v>
      </c>
    </row>
    <row r="5" spans="1:8" s="7" customFormat="1" ht="15" customHeight="1" outlineLevel="1">
      <c r="A5" s="37" t="s">
        <v>6</v>
      </c>
      <c r="B5" s="74">
        <f>B6+B20</f>
        <v>613584886.93000007</v>
      </c>
      <c r="C5" s="74">
        <f>C6+C20</f>
        <v>613678659.48000002</v>
      </c>
      <c r="D5" s="70">
        <f>D6+D20</f>
        <v>341729569.14000005</v>
      </c>
      <c r="E5" s="75">
        <f>E6+E20</f>
        <v>267769609.68999994</v>
      </c>
      <c r="F5" s="76">
        <f t="shared" ref="F5:F42" si="0">D5/E5*100</f>
        <v>127.62074439127893</v>
      </c>
      <c r="G5" s="76">
        <f t="shared" ref="G5:G42" si="1">D5/B5*100</f>
        <v>55.693935170046935</v>
      </c>
      <c r="H5" s="73">
        <f t="shared" ref="H5:H42" si="2">D5/C5*100</f>
        <v>55.68542491432963</v>
      </c>
    </row>
    <row r="6" spans="1:8" s="7" customFormat="1" ht="15" customHeight="1" outlineLevel="1">
      <c r="A6" s="37" t="s">
        <v>7</v>
      </c>
      <c r="B6" s="74">
        <f>B7+B10+B11+B17+B18+B19</f>
        <v>564893408.18000007</v>
      </c>
      <c r="C6" s="74">
        <f>C7+C10+C11+C17+C18+C19</f>
        <v>564893408.18000007</v>
      </c>
      <c r="D6" s="70">
        <f>D7+D10+D11+D17+D18+D19</f>
        <v>317042687.98000002</v>
      </c>
      <c r="E6" s="75">
        <f>E7+E10+E11+E17+E18+E19</f>
        <v>241380547.10999992</v>
      </c>
      <c r="F6" s="76">
        <f t="shared" si="0"/>
        <v>131.34558346804971</v>
      </c>
      <c r="G6" s="76">
        <f t="shared" si="1"/>
        <v>56.124338395355501</v>
      </c>
      <c r="H6" s="73">
        <f t="shared" si="2"/>
        <v>56.124338395355501</v>
      </c>
    </row>
    <row r="7" spans="1:8" ht="15" customHeight="1" outlineLevel="2">
      <c r="A7" s="43" t="s">
        <v>9</v>
      </c>
      <c r="B7" s="77">
        <f>B8+B9</f>
        <v>390828823</v>
      </c>
      <c r="C7" s="77">
        <f>C8+C9</f>
        <v>390828823</v>
      </c>
      <c r="D7" s="66">
        <f>D8+D9</f>
        <v>204394260.65000001</v>
      </c>
      <c r="E7" s="66">
        <f>E8+E9</f>
        <v>155820045.67999998</v>
      </c>
      <c r="F7" s="72">
        <f t="shared" si="0"/>
        <v>131.17327732643241</v>
      </c>
      <c r="G7" s="72">
        <f t="shared" si="1"/>
        <v>52.297642502687168</v>
      </c>
      <c r="H7" s="73">
        <f t="shared" si="2"/>
        <v>52.297642502687168</v>
      </c>
    </row>
    <row r="8" spans="1:8" ht="15" customHeight="1" outlineLevel="3">
      <c r="A8" s="43" t="s">
        <v>11</v>
      </c>
      <c r="B8" s="77">
        <v>9244995</v>
      </c>
      <c r="C8" s="77">
        <v>9244995</v>
      </c>
      <c r="D8" s="66">
        <v>5010211.62</v>
      </c>
      <c r="E8" s="66">
        <v>5022943.45</v>
      </c>
      <c r="F8" s="72">
        <f t="shared" si="0"/>
        <v>99.746526511263028</v>
      </c>
      <c r="G8" s="72">
        <f t="shared" si="1"/>
        <v>54.193773171321347</v>
      </c>
      <c r="H8" s="73">
        <f t="shared" si="2"/>
        <v>54.193773171321347</v>
      </c>
    </row>
    <row r="9" spans="1:8" ht="15" customHeight="1" outlineLevel="3">
      <c r="A9" s="43" t="s">
        <v>13</v>
      </c>
      <c r="B9" s="77">
        <v>381583828</v>
      </c>
      <c r="C9" s="77">
        <v>381583828</v>
      </c>
      <c r="D9" s="66">
        <v>199384049.03</v>
      </c>
      <c r="E9" s="66">
        <v>150797102.22999999</v>
      </c>
      <c r="F9" s="72">
        <f t="shared" si="0"/>
        <v>132.22007988316236</v>
      </c>
      <c r="G9" s="72">
        <f t="shared" si="1"/>
        <v>52.251703138215809</v>
      </c>
      <c r="H9" s="73">
        <f t="shared" si="2"/>
        <v>52.251703138215809</v>
      </c>
    </row>
    <row r="10" spans="1:8" ht="25.5" outlineLevel="2">
      <c r="A10" s="43" t="s">
        <v>15</v>
      </c>
      <c r="B10" s="77">
        <v>37461974.380000003</v>
      </c>
      <c r="C10" s="77">
        <v>37461974.380000003</v>
      </c>
      <c r="D10" s="66">
        <v>18024106.800000001</v>
      </c>
      <c r="E10" s="66">
        <v>17956044.609999999</v>
      </c>
      <c r="F10" s="72">
        <f t="shared" si="0"/>
        <v>100.37904890235178</v>
      </c>
      <c r="G10" s="72">
        <f t="shared" si="1"/>
        <v>48.113072250731705</v>
      </c>
      <c r="H10" s="73">
        <f>D10/C10*100</f>
        <v>48.113072250731705</v>
      </c>
    </row>
    <row r="11" spans="1:8" ht="15" customHeight="1" outlineLevel="2">
      <c r="A11" s="43" t="s">
        <v>17</v>
      </c>
      <c r="B11" s="77">
        <f>B12+B13+B14+B15+B16</f>
        <v>102794261.8</v>
      </c>
      <c r="C11" s="77">
        <f>C12+C13+C14+C15+C16</f>
        <v>102794261.8</v>
      </c>
      <c r="D11" s="66">
        <f>D12+D13+D14+D15+D16</f>
        <v>79872574.510000005</v>
      </c>
      <c r="E11" s="66">
        <f>E12+E13+E14+E15+E16</f>
        <v>50311018.769999996</v>
      </c>
      <c r="F11" s="72">
        <f t="shared" si="0"/>
        <v>158.75761704437457</v>
      </c>
      <c r="G11" s="72">
        <f t="shared" si="1"/>
        <v>77.701394135601447</v>
      </c>
      <c r="H11" s="73">
        <f t="shared" si="2"/>
        <v>77.701394135601447</v>
      </c>
    </row>
    <row r="12" spans="1:8" ht="25.5" customHeight="1" outlineLevel="3">
      <c r="A12" s="43" t="s">
        <v>19</v>
      </c>
      <c r="B12" s="77">
        <v>89549558.799999997</v>
      </c>
      <c r="C12" s="77">
        <v>89549558.799999997</v>
      </c>
      <c r="D12" s="66">
        <v>67639651.120000005</v>
      </c>
      <c r="E12" s="66">
        <v>43293525.899999999</v>
      </c>
      <c r="F12" s="72">
        <f t="shared" si="0"/>
        <v>156.23502524658082</v>
      </c>
      <c r="G12" s="72">
        <f t="shared" si="1"/>
        <v>75.533204212726957</v>
      </c>
      <c r="H12" s="73">
        <f t="shared" si="2"/>
        <v>75.533204212726957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117165.9</v>
      </c>
      <c r="E13" s="66">
        <v>-290034.64</v>
      </c>
      <c r="F13" s="72">
        <f t="shared" si="0"/>
        <v>-40.397209105781293</v>
      </c>
      <c r="G13" s="72" t="e">
        <f t="shared" si="1"/>
        <v>#DIV/0!</v>
      </c>
      <c r="H13" s="73" t="e">
        <f t="shared" si="2"/>
        <v>#DIV/0!</v>
      </c>
    </row>
    <row r="14" spans="1:8" ht="15" customHeight="1" outlineLevel="3">
      <c r="A14" s="43" t="s">
        <v>23</v>
      </c>
      <c r="B14" s="77">
        <v>267000</v>
      </c>
      <c r="C14" s="77">
        <v>267000</v>
      </c>
      <c r="D14" s="66">
        <v>482155.02</v>
      </c>
      <c r="E14" s="66">
        <v>277683.93</v>
      </c>
      <c r="F14" s="72">
        <f t="shared" si="0"/>
        <v>173.63446995294257</v>
      </c>
      <c r="G14" s="72">
        <f t="shared" si="1"/>
        <v>180.58240449438202</v>
      </c>
      <c r="H14" s="73">
        <f t="shared" si="2"/>
        <v>180.58240449438202</v>
      </c>
    </row>
    <row r="15" spans="1:8" ht="15" customHeight="1" outlineLevel="3">
      <c r="A15" s="43" t="s">
        <v>25</v>
      </c>
      <c r="B15" s="77">
        <v>12977703</v>
      </c>
      <c r="C15" s="77">
        <v>12977703</v>
      </c>
      <c r="D15" s="66">
        <v>11633602.470000001</v>
      </c>
      <c r="E15" s="66">
        <v>7029843.5800000001</v>
      </c>
      <c r="F15" s="72">
        <f t="shared" si="0"/>
        <v>165.48878133075047</v>
      </c>
      <c r="G15" s="72">
        <f t="shared" si="1"/>
        <v>89.643001307704466</v>
      </c>
      <c r="H15" s="73">
        <f t="shared" si="2"/>
        <v>89.643001307704466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66">
        <v>0</v>
      </c>
      <c r="F16" s="72"/>
      <c r="G16" s="72"/>
      <c r="H16" s="73"/>
    </row>
    <row r="17" spans="1:8" ht="15" customHeight="1" outlineLevel="2">
      <c r="A17" s="43" t="s">
        <v>28</v>
      </c>
      <c r="B17" s="77">
        <v>23792822</v>
      </c>
      <c r="C17" s="77">
        <v>23792822</v>
      </c>
      <c r="D17" s="66">
        <v>9558878.4600000009</v>
      </c>
      <c r="E17" s="66">
        <v>12203184.539999999</v>
      </c>
      <c r="F17" s="72">
        <f t="shared" si="0"/>
        <v>78.331016208659264</v>
      </c>
      <c r="G17" s="72">
        <f t="shared" si="1"/>
        <v>40.175471661158987</v>
      </c>
      <c r="H17" s="73">
        <f t="shared" si="2"/>
        <v>40.175471661158987</v>
      </c>
    </row>
    <row r="18" spans="1:8" ht="15" customHeight="1" outlineLevel="2">
      <c r="A18" s="43" t="s">
        <v>30</v>
      </c>
      <c r="B18" s="77">
        <v>10015527</v>
      </c>
      <c r="C18" s="77">
        <v>10015527</v>
      </c>
      <c r="D18" s="66">
        <v>5192867.5599999996</v>
      </c>
      <c r="E18" s="66">
        <v>5090253.51</v>
      </c>
      <c r="F18" s="72">
        <f t="shared" si="0"/>
        <v>102.0158927212252</v>
      </c>
      <c r="G18" s="72">
        <f t="shared" si="1"/>
        <v>51.848170944973738</v>
      </c>
      <c r="H18" s="73">
        <f t="shared" si="2"/>
        <v>51.848170944973738</v>
      </c>
    </row>
    <row r="19" spans="1:8" ht="25.5" outlineLevel="2">
      <c r="A19" s="43" t="s">
        <v>31</v>
      </c>
      <c r="B19" s="77"/>
      <c r="C19" s="77"/>
      <c r="D19" s="66">
        <v>0</v>
      </c>
      <c r="E19" s="66">
        <v>0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48691478.75</v>
      </c>
      <c r="C20" s="74">
        <f>C21+C22+C23+C26+C28+C29</f>
        <v>48785251.299999997</v>
      </c>
      <c r="D20" s="70">
        <f>D21+D22+D23+D26+D28+D29</f>
        <v>24686881.16</v>
      </c>
      <c r="E20" s="70">
        <f>E21+E22+E23+E26+E28+E29</f>
        <v>26389062.580000002</v>
      </c>
      <c r="F20" s="76">
        <f t="shared" si="0"/>
        <v>93.549670759089153</v>
      </c>
      <c r="G20" s="76">
        <f t="shared" si="1"/>
        <v>50.700619068793429</v>
      </c>
      <c r="H20" s="73">
        <f t="shared" si="2"/>
        <v>50.603164895452743</v>
      </c>
    </row>
    <row r="21" spans="1:8" ht="25.5" outlineLevel="2">
      <c r="A21" s="43" t="s">
        <v>34</v>
      </c>
      <c r="B21" s="77">
        <v>11534272.75</v>
      </c>
      <c r="C21" s="77">
        <v>11534272.75</v>
      </c>
      <c r="D21" s="66">
        <v>4844811.21</v>
      </c>
      <c r="E21" s="66">
        <v>6417414.1399999997</v>
      </c>
      <c r="F21" s="72">
        <f t="shared" si="0"/>
        <v>75.494756989456192</v>
      </c>
      <c r="G21" s="72">
        <f t="shared" si="1"/>
        <v>42.003612321375009</v>
      </c>
      <c r="H21" s="73">
        <f t="shared" si="2"/>
        <v>42.003612321375009</v>
      </c>
    </row>
    <row r="22" spans="1:8" outlineLevel="2">
      <c r="A22" s="43" t="s">
        <v>36</v>
      </c>
      <c r="B22" s="77">
        <v>2650000</v>
      </c>
      <c r="C22" s="77">
        <v>2650000</v>
      </c>
      <c r="D22" s="66">
        <v>888694.3</v>
      </c>
      <c r="E22" s="66">
        <v>1707443.82</v>
      </c>
      <c r="F22" s="72">
        <f t="shared" si="0"/>
        <v>52.048230787470359</v>
      </c>
      <c r="G22" s="72">
        <f t="shared" si="1"/>
        <v>33.535633962264157</v>
      </c>
      <c r="H22" s="73">
        <f t="shared" si="2"/>
        <v>33.535633962264157</v>
      </c>
    </row>
    <row r="23" spans="1:8" ht="25.5" outlineLevel="2">
      <c r="A23" s="43" t="s">
        <v>38</v>
      </c>
      <c r="B23" s="77">
        <f>B24+B25</f>
        <v>22340000</v>
      </c>
      <c r="C23" s="77">
        <f>C24+C25</f>
        <v>22340000</v>
      </c>
      <c r="D23" s="66">
        <f>D24+D25</f>
        <v>12200703.66</v>
      </c>
      <c r="E23" s="66">
        <f>E24+E25</f>
        <v>11898984.65</v>
      </c>
      <c r="F23" s="72">
        <f t="shared" si="0"/>
        <v>102.53567021787863</v>
      </c>
      <c r="G23" s="72">
        <f t="shared" si="1"/>
        <v>54.613713786929274</v>
      </c>
      <c r="H23" s="73">
        <f t="shared" si="2"/>
        <v>54.613713786929274</v>
      </c>
    </row>
    <row r="24" spans="1:8" ht="15" customHeight="1" outlineLevel="3">
      <c r="A24" s="43" t="s">
        <v>40</v>
      </c>
      <c r="B24" s="77">
        <v>22340000</v>
      </c>
      <c r="C24" s="77">
        <v>22340000</v>
      </c>
      <c r="D24" s="66">
        <v>11883364.73</v>
      </c>
      <c r="E24" s="66">
        <v>11680906.17</v>
      </c>
      <c r="F24" s="72">
        <f t="shared" si="0"/>
        <v>101.73324361186955</v>
      </c>
      <c r="G24" s="72">
        <f t="shared" si="1"/>
        <v>53.193217233661592</v>
      </c>
      <c r="H24" s="73">
        <f t="shared" si="2"/>
        <v>53.193217233661592</v>
      </c>
    </row>
    <row r="25" spans="1:8" ht="15" customHeight="1" outlineLevel="3">
      <c r="A25" s="43" t="s">
        <v>42</v>
      </c>
      <c r="B25" s="77"/>
      <c r="C25" s="77"/>
      <c r="D25" s="66">
        <v>317338.93</v>
      </c>
      <c r="E25" s="66">
        <v>218078.48</v>
      </c>
      <c r="F25" s="72">
        <f t="shared" si="0"/>
        <v>145.51593077868114</v>
      </c>
      <c r="G25" s="72"/>
      <c r="H25" s="73"/>
    </row>
    <row r="26" spans="1:8" ht="25.5" customHeight="1" outlineLevel="2">
      <c r="A26" s="43" t="s">
        <v>44</v>
      </c>
      <c r="B26" s="77">
        <v>10067206</v>
      </c>
      <c r="C26" s="77">
        <v>10067206</v>
      </c>
      <c r="D26" s="66">
        <v>5451535.7599999998</v>
      </c>
      <c r="E26" s="66">
        <v>5498638.2400000002</v>
      </c>
      <c r="F26" s="72">
        <f t="shared" si="0"/>
        <v>99.14337917964211</v>
      </c>
      <c r="G26" s="72">
        <f t="shared" si="1"/>
        <v>54.151427516234399</v>
      </c>
      <c r="H26" s="73">
        <f t="shared" si="2"/>
        <v>54.151427516234399</v>
      </c>
    </row>
    <row r="27" spans="1:8" ht="25.5" outlineLevel="3">
      <c r="A27" s="43" t="s">
        <v>46</v>
      </c>
      <c r="B27" s="77">
        <v>10067206</v>
      </c>
      <c r="C27" s="77">
        <v>10067206</v>
      </c>
      <c r="D27" s="66">
        <v>5451535.7599999998</v>
      </c>
      <c r="E27" s="66">
        <v>5498638.2400000002</v>
      </c>
      <c r="F27" s="72">
        <f t="shared" si="0"/>
        <v>99.14337917964211</v>
      </c>
      <c r="G27" s="72">
        <f t="shared" si="1"/>
        <v>54.151427516234399</v>
      </c>
      <c r="H27" s="73">
        <f t="shared" si="2"/>
        <v>54.151427516234399</v>
      </c>
    </row>
    <row r="28" spans="1:8" outlineLevel="2">
      <c r="A28" s="43" t="s">
        <v>48</v>
      </c>
      <c r="B28" s="77">
        <v>2100000</v>
      </c>
      <c r="C28" s="77">
        <v>2100000</v>
      </c>
      <c r="D28" s="66">
        <v>1294275.19</v>
      </c>
      <c r="E28" s="66">
        <v>841503.02</v>
      </c>
      <c r="F28" s="72">
        <f t="shared" si="0"/>
        <v>153.80517469800643</v>
      </c>
      <c r="G28" s="72">
        <f t="shared" si="1"/>
        <v>61.632151904761898</v>
      </c>
      <c r="H28" s="73">
        <f t="shared" si="2"/>
        <v>61.632151904761898</v>
      </c>
    </row>
    <row r="29" spans="1:8" ht="15" customHeight="1" outlineLevel="2">
      <c r="A29" s="43" t="s">
        <v>50</v>
      </c>
      <c r="B29" s="77">
        <f>B30+B31</f>
        <v>0</v>
      </c>
      <c r="C29" s="77">
        <f>C30+C31+C32</f>
        <v>93772.55</v>
      </c>
      <c r="D29" s="77">
        <f t="shared" ref="D29" si="3">D30+D31+D32</f>
        <v>6861.0400000000009</v>
      </c>
      <c r="E29" s="77">
        <f>E30+E31+E32</f>
        <v>25078.71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-1500</v>
      </c>
      <c r="E30" s="66">
        <v>-6770.25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-16638.96</v>
      </c>
      <c r="E31" s="66">
        <v>19373.84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>
        <v>93772.55</v>
      </c>
      <c r="D32" s="66">
        <v>25000</v>
      </c>
      <c r="E32" s="66">
        <v>12475.12</v>
      </c>
      <c r="F32" s="72"/>
      <c r="G32" s="72"/>
      <c r="H32" s="73"/>
    </row>
    <row r="33" spans="1:8">
      <c r="A33" s="32" t="s">
        <v>55</v>
      </c>
      <c r="B33" s="79">
        <f>B34+B40+B41</f>
        <v>1793720472.03</v>
      </c>
      <c r="C33" s="79">
        <f>C34+C40+C41+C39</f>
        <v>1877586228.98</v>
      </c>
      <c r="D33" s="79">
        <f>D34+D40+D41+D39</f>
        <v>801843618.68000007</v>
      </c>
      <c r="E33" s="79">
        <f>E34+E39+E40+E41</f>
        <v>943923230.6099999</v>
      </c>
      <c r="F33" s="76">
        <f t="shared" si="0"/>
        <v>84.947969567590533</v>
      </c>
      <c r="G33" s="76">
        <f t="shared" si="1"/>
        <v>44.702819150663586</v>
      </c>
      <c r="H33" s="73">
        <f t="shared" si="2"/>
        <v>42.706087544943387</v>
      </c>
    </row>
    <row r="34" spans="1:8" ht="46.5" customHeight="1">
      <c r="A34" s="46" t="s">
        <v>56</v>
      </c>
      <c r="B34" s="79">
        <f>B35+B36+B37+B38</f>
        <v>1793720472.03</v>
      </c>
      <c r="C34" s="79">
        <f>C35+C36+C37+C38</f>
        <v>1877586228.98</v>
      </c>
      <c r="D34" s="79">
        <f>D35+D36+D37+D38</f>
        <v>801202515.59000003</v>
      </c>
      <c r="E34" s="79">
        <f>E35+E36+E37+E38</f>
        <v>945602981.68999994</v>
      </c>
      <c r="F34" s="76">
        <f t="shared" si="0"/>
        <v>84.729271280223273</v>
      </c>
      <c r="G34" s="76">
        <f t="shared" si="1"/>
        <v>44.667077623486023</v>
      </c>
      <c r="H34" s="73">
        <f t="shared" si="2"/>
        <v>42.671942477190719</v>
      </c>
    </row>
    <row r="35" spans="1:8">
      <c r="A35" s="47" t="s">
        <v>57</v>
      </c>
      <c r="B35" s="81"/>
      <c r="C35" s="82">
        <v>2460780</v>
      </c>
      <c r="D35" s="82">
        <v>1184820</v>
      </c>
      <c r="E35" s="82">
        <v>911400</v>
      </c>
      <c r="F35" s="72"/>
      <c r="G35" s="72"/>
      <c r="H35" s="73"/>
    </row>
    <row r="36" spans="1:8" ht="26.25">
      <c r="A36" s="47" t="s">
        <v>58</v>
      </c>
      <c r="B36" s="81">
        <v>353329198.44999999</v>
      </c>
      <c r="C36" s="82">
        <v>406384660.98000002</v>
      </c>
      <c r="D36" s="82">
        <v>91501495.879999995</v>
      </c>
      <c r="E36" s="82">
        <v>146103857.53999999</v>
      </c>
      <c r="F36" s="72">
        <f t="shared" si="0"/>
        <v>62.627707043908075</v>
      </c>
      <c r="G36" s="72">
        <f t="shared" si="1"/>
        <v>25.89695283644906</v>
      </c>
      <c r="H36" s="73">
        <f t="shared" si="2"/>
        <v>22.5159816956042</v>
      </c>
    </row>
    <row r="37" spans="1:8">
      <c r="A37" s="47" t="s">
        <v>59</v>
      </c>
      <c r="B37" s="81">
        <v>1252074088.5</v>
      </c>
      <c r="C37" s="82">
        <v>1275745214.5</v>
      </c>
      <c r="D37" s="82">
        <v>674924442.99000001</v>
      </c>
      <c r="E37" s="82">
        <v>728235645.65999997</v>
      </c>
      <c r="F37" s="72">
        <f t="shared" si="0"/>
        <v>92.679402197940476</v>
      </c>
      <c r="G37" s="72">
        <f t="shared" si="1"/>
        <v>53.904513254368815</v>
      </c>
      <c r="H37" s="73">
        <f t="shared" si="2"/>
        <v>52.904328804754449</v>
      </c>
    </row>
    <row r="38" spans="1:8">
      <c r="A38" s="47" t="s">
        <v>60</v>
      </c>
      <c r="B38" s="81">
        <v>188317185.08000001</v>
      </c>
      <c r="C38" s="82">
        <v>192995573.5</v>
      </c>
      <c r="D38" s="82">
        <v>33591756.719999999</v>
      </c>
      <c r="E38" s="82">
        <v>70352078.489999995</v>
      </c>
      <c r="F38" s="72">
        <f t="shared" si="0"/>
        <v>47.748065787103656</v>
      </c>
      <c r="G38" s="72">
        <f t="shared" si="1"/>
        <v>17.83786047233539</v>
      </c>
      <c r="H38" s="73">
        <f t="shared" si="2"/>
        <v>17.405454493493863</v>
      </c>
    </row>
    <row r="39" spans="1:8">
      <c r="A39" s="47" t="s">
        <v>113</v>
      </c>
      <c r="B39" s="81"/>
      <c r="C39" s="82"/>
      <c r="D39" s="82">
        <v>0</v>
      </c>
      <c r="E39" s="82"/>
      <c r="F39" s="72" t="e">
        <f t="shared" si="0"/>
        <v>#DIV/0!</v>
      </c>
      <c r="G39" s="72"/>
      <c r="H39" s="73"/>
    </row>
    <row r="40" spans="1:8" ht="51.75">
      <c r="A40" s="47" t="s">
        <v>62</v>
      </c>
      <c r="B40" s="81"/>
      <c r="C40" s="82"/>
      <c r="D40" s="82">
        <v>882041.69</v>
      </c>
      <c r="E40" s="82">
        <v>30746</v>
      </c>
      <c r="F40" s="72">
        <f t="shared" si="0"/>
        <v>2868.8014375853768</v>
      </c>
      <c r="G40" s="72"/>
      <c r="H40" s="73"/>
    </row>
    <row r="41" spans="1:8" ht="39">
      <c r="A41" s="47" t="s">
        <v>63</v>
      </c>
      <c r="B41" s="81"/>
      <c r="C41" s="82"/>
      <c r="D41" s="82">
        <v>-240938.6</v>
      </c>
      <c r="E41" s="82">
        <v>-1710497.08</v>
      </c>
      <c r="F41" s="72">
        <f t="shared" si="0"/>
        <v>14.085881982329953</v>
      </c>
      <c r="G41" s="72"/>
      <c r="H41" s="73"/>
    </row>
    <row r="42" spans="1:8" s="7" customFormat="1" ht="14.25">
      <c r="A42" s="105" t="s">
        <v>64</v>
      </c>
      <c r="B42" s="106">
        <v>-42167000</v>
      </c>
      <c r="C42" s="106">
        <v>-89925973.629999995</v>
      </c>
      <c r="D42" s="106">
        <v>48208600.799999997</v>
      </c>
      <c r="E42" s="106">
        <v>15095059.859999999</v>
      </c>
      <c r="F42" s="107">
        <f t="shared" si="0"/>
        <v>319.36674148438919</v>
      </c>
      <c r="G42" s="107">
        <f t="shared" si="1"/>
        <v>-114.32779377238124</v>
      </c>
      <c r="H42" s="108">
        <f t="shared" si="2"/>
        <v>-53.60920638830563</v>
      </c>
    </row>
    <row r="43" spans="1:8">
      <c r="E43" s="101"/>
      <c r="F43" s="13"/>
    </row>
    <row r="44" spans="1:8">
      <c r="E44" s="101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workbookViewId="0">
      <pane xSplit="1" topLeftCell="B1" activePane="topRight" state="frozen"/>
      <selection activeCell="B1" sqref="B1"/>
      <selection pane="topRight" activeCell="D7" sqref="D7:D42"/>
    </sheetView>
  </sheetViews>
  <sheetFormatPr defaultRowHeight="15" outlineLevelRow="3"/>
  <cols>
    <col min="1" max="1" width="62.85546875" style="2" customWidth="1"/>
    <col min="2" max="4" width="17.28515625" style="2" bestFit="1" customWidth="1"/>
    <col min="5" max="5" width="17.28515625" style="10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49" t="s">
        <v>115</v>
      </c>
      <c r="B1" s="149"/>
      <c r="C1" s="149"/>
      <c r="D1" s="149"/>
      <c r="E1" s="149"/>
      <c r="F1" s="149"/>
      <c r="G1" s="149"/>
      <c r="H1" s="149"/>
    </row>
    <row r="2" spans="1:8" ht="37.5" customHeight="1">
      <c r="A2" s="150" t="s">
        <v>2</v>
      </c>
      <c r="B2" s="151" t="s">
        <v>108</v>
      </c>
      <c r="C2" s="151"/>
      <c r="D2" s="152" t="s">
        <v>109</v>
      </c>
      <c r="E2" s="153" t="s">
        <v>91</v>
      </c>
      <c r="F2" s="150" t="s">
        <v>110</v>
      </c>
      <c r="G2" s="151" t="s">
        <v>116</v>
      </c>
      <c r="H2" s="151"/>
    </row>
    <row r="3" spans="1:8" ht="51" customHeight="1">
      <c r="A3" s="150"/>
      <c r="B3" s="112" t="s">
        <v>66</v>
      </c>
      <c r="C3" s="111" t="s">
        <v>67</v>
      </c>
      <c r="D3" s="152"/>
      <c r="E3" s="154"/>
      <c r="F3" s="150"/>
      <c r="G3" s="111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2407305358.96</v>
      </c>
      <c r="C4" s="69">
        <f>C5+C33</f>
        <v>2486783428.46</v>
      </c>
      <c r="D4" s="70">
        <f>D5+D33</f>
        <v>937855192.70000005</v>
      </c>
      <c r="E4" s="71">
        <f>E5+E33</f>
        <v>971717472.20999992</v>
      </c>
      <c r="F4" s="72">
        <f>D4/E4*100</f>
        <v>96.515213477330391</v>
      </c>
      <c r="G4" s="72">
        <f>D4/B4*100</f>
        <v>38.958713285346178</v>
      </c>
      <c r="H4" s="73">
        <f>D4/C4*100</f>
        <v>37.713585427935286</v>
      </c>
    </row>
    <row r="5" spans="1:8" s="7" customFormat="1" ht="15" customHeight="1" outlineLevel="1">
      <c r="A5" s="37" t="s">
        <v>6</v>
      </c>
      <c r="B5" s="74">
        <f>B6+B20</f>
        <v>613584886.93000007</v>
      </c>
      <c r="C5" s="74">
        <f>C6+C20</f>
        <v>613678659.48000002</v>
      </c>
      <c r="D5" s="70">
        <f>D6+D20</f>
        <v>284045577.71999997</v>
      </c>
      <c r="E5" s="75">
        <f>E6+E20</f>
        <v>220314283.42999998</v>
      </c>
      <c r="F5" s="76">
        <f t="shared" ref="F5:F42" si="0">D5/E5*100</f>
        <v>128.92744551001806</v>
      </c>
      <c r="G5" s="76">
        <f t="shared" ref="G5:G42" si="1">D5/B5*100</f>
        <v>46.292792369966719</v>
      </c>
      <c r="H5" s="73">
        <f t="shared" ref="H5:H42" si="2">D5/C5*100</f>
        <v>46.285718646414345</v>
      </c>
    </row>
    <row r="6" spans="1:8" s="7" customFormat="1" ht="15" customHeight="1" outlineLevel="1">
      <c r="A6" s="37" t="s">
        <v>7</v>
      </c>
      <c r="B6" s="74">
        <f>B7+B10+B11+B17+B18+B19</f>
        <v>564893408.18000007</v>
      </c>
      <c r="C6" s="74">
        <f>C7+C10+C11+C17+C18+C19</f>
        <v>564893408.18000007</v>
      </c>
      <c r="D6" s="70">
        <f>D7+D10+D11+D17+D18+D19</f>
        <v>264431699.03999999</v>
      </c>
      <c r="E6" s="75">
        <f>E7+E10+E11+E17+E18+E19</f>
        <v>196932011.60999998</v>
      </c>
      <c r="F6" s="76">
        <f t="shared" si="0"/>
        <v>134.27562988777822</v>
      </c>
      <c r="G6" s="76">
        <f t="shared" si="1"/>
        <v>46.810901881818445</v>
      </c>
      <c r="H6" s="73">
        <f t="shared" si="2"/>
        <v>46.810901881818445</v>
      </c>
    </row>
    <row r="7" spans="1:8" ht="15" customHeight="1" outlineLevel="2">
      <c r="A7" s="43" t="s">
        <v>9</v>
      </c>
      <c r="B7" s="77">
        <f>B8+B9</f>
        <v>390828823</v>
      </c>
      <c r="C7" s="77">
        <f>C8+C9</f>
        <v>390828823</v>
      </c>
      <c r="D7" s="66">
        <f>D8+D9</f>
        <v>158248653.10000002</v>
      </c>
      <c r="E7" s="66">
        <f>E8+E9</f>
        <v>118870791.87</v>
      </c>
      <c r="F7" s="72">
        <f t="shared" si="0"/>
        <v>133.12660798378849</v>
      </c>
      <c r="G7" s="72">
        <f t="shared" si="1"/>
        <v>40.490527767446679</v>
      </c>
      <c r="H7" s="73">
        <f t="shared" si="2"/>
        <v>40.490527767446679</v>
      </c>
    </row>
    <row r="8" spans="1:8" ht="15" customHeight="1" outlineLevel="3">
      <c r="A8" s="43" t="s">
        <v>11</v>
      </c>
      <c r="B8" s="77">
        <v>9244995</v>
      </c>
      <c r="C8" s="77">
        <v>9244995</v>
      </c>
      <c r="D8" s="66">
        <v>4211020.2699999996</v>
      </c>
      <c r="E8" s="66">
        <v>4598526.67</v>
      </c>
      <c r="F8" s="72">
        <f t="shared" si="0"/>
        <v>91.573248829282079</v>
      </c>
      <c r="G8" s="72">
        <f t="shared" si="1"/>
        <v>45.549189264028797</v>
      </c>
      <c r="H8" s="73">
        <f t="shared" si="2"/>
        <v>45.549189264028797</v>
      </c>
    </row>
    <row r="9" spans="1:8" ht="15" customHeight="1" outlineLevel="3">
      <c r="A9" s="43" t="s">
        <v>13</v>
      </c>
      <c r="B9" s="77">
        <v>381583828</v>
      </c>
      <c r="C9" s="77">
        <v>381583828</v>
      </c>
      <c r="D9" s="66">
        <v>154037632.83000001</v>
      </c>
      <c r="E9" s="66">
        <v>114272265.2</v>
      </c>
      <c r="F9" s="72">
        <f t="shared" si="0"/>
        <v>134.79879178066736</v>
      </c>
      <c r="G9" s="72">
        <f t="shared" si="1"/>
        <v>40.367966755131981</v>
      </c>
      <c r="H9" s="73">
        <f t="shared" si="2"/>
        <v>40.367966755131981</v>
      </c>
    </row>
    <row r="10" spans="1:8" ht="25.5" outlineLevel="2">
      <c r="A10" s="43" t="s">
        <v>15</v>
      </c>
      <c r="B10" s="77">
        <v>37461974.380000003</v>
      </c>
      <c r="C10" s="77">
        <v>37461974.380000003</v>
      </c>
      <c r="D10" s="66">
        <v>16334992.6</v>
      </c>
      <c r="E10" s="66">
        <v>14873204.57</v>
      </c>
      <c r="F10" s="72">
        <f t="shared" si="0"/>
        <v>109.82833271148908</v>
      </c>
      <c r="G10" s="72">
        <f t="shared" si="1"/>
        <v>43.604195641970321</v>
      </c>
      <c r="H10" s="73">
        <f>D10/C10*100</f>
        <v>43.604195641970321</v>
      </c>
    </row>
    <row r="11" spans="1:8" ht="15" customHeight="1" outlineLevel="2">
      <c r="A11" s="43" t="s">
        <v>17</v>
      </c>
      <c r="B11" s="77">
        <f>B12+B13+B14+B15+B16</f>
        <v>102794261.8</v>
      </c>
      <c r="C11" s="77">
        <f>C12+C13+C14+C15+C16</f>
        <v>102794261.8</v>
      </c>
      <c r="D11" s="66">
        <f>D12+D13+D14+D15+D16</f>
        <v>76216908.480000004</v>
      </c>
      <c r="E11" s="66">
        <f>E12+E13+E14+E15+E16</f>
        <v>48338618.850000001</v>
      </c>
      <c r="F11" s="72">
        <f t="shared" si="0"/>
        <v>157.67291307289804</v>
      </c>
      <c r="G11" s="72">
        <f t="shared" si="1"/>
        <v>74.145100266676565</v>
      </c>
      <c r="H11" s="73">
        <f t="shared" si="2"/>
        <v>74.145100266676565</v>
      </c>
    </row>
    <row r="12" spans="1:8" ht="25.5" customHeight="1" outlineLevel="3">
      <c r="A12" s="43" t="s">
        <v>19</v>
      </c>
      <c r="B12" s="77">
        <v>89549558.799999997</v>
      </c>
      <c r="C12" s="77">
        <v>89549558.799999997</v>
      </c>
      <c r="D12" s="66">
        <v>64406217.759999998</v>
      </c>
      <c r="E12" s="66">
        <v>41672725.859999999</v>
      </c>
      <c r="F12" s="72">
        <f t="shared" si="0"/>
        <v>154.55244750816979</v>
      </c>
      <c r="G12" s="72">
        <f t="shared" si="1"/>
        <v>71.922428902017103</v>
      </c>
      <c r="H12" s="73">
        <f t="shared" si="2"/>
        <v>71.922428902017103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108040.75</v>
      </c>
      <c r="E13" s="66">
        <v>-291047.24</v>
      </c>
      <c r="F13" s="72">
        <f t="shared" si="0"/>
        <v>-37.121379333471779</v>
      </c>
      <c r="G13" s="72" t="e">
        <f t="shared" si="1"/>
        <v>#DIV/0!</v>
      </c>
      <c r="H13" s="73" t="e">
        <f t="shared" si="2"/>
        <v>#DIV/0!</v>
      </c>
    </row>
    <row r="14" spans="1:8" ht="15" customHeight="1" outlineLevel="3">
      <c r="A14" s="43" t="s">
        <v>23</v>
      </c>
      <c r="B14" s="77">
        <v>267000</v>
      </c>
      <c r="C14" s="77">
        <v>267000</v>
      </c>
      <c r="D14" s="66">
        <v>482155.02</v>
      </c>
      <c r="E14" s="66">
        <v>277683.92</v>
      </c>
      <c r="F14" s="72">
        <f t="shared" si="0"/>
        <v>173.63447620589628</v>
      </c>
      <c r="G14" s="72">
        <f t="shared" si="1"/>
        <v>180.58240449438202</v>
      </c>
      <c r="H14" s="73">
        <f t="shared" si="2"/>
        <v>180.58240449438202</v>
      </c>
    </row>
    <row r="15" spans="1:8" ht="15" customHeight="1" outlineLevel="3">
      <c r="A15" s="43" t="s">
        <v>25</v>
      </c>
      <c r="B15" s="77">
        <v>12977703</v>
      </c>
      <c r="C15" s="77">
        <v>12977703</v>
      </c>
      <c r="D15" s="66">
        <v>11220494.949999999</v>
      </c>
      <c r="E15" s="66">
        <v>6679256.3099999996</v>
      </c>
      <c r="F15" s="72">
        <f t="shared" si="0"/>
        <v>167.99018377541498</v>
      </c>
      <c r="G15" s="72">
        <f t="shared" si="1"/>
        <v>86.45979145924359</v>
      </c>
      <c r="H15" s="73">
        <f t="shared" si="2"/>
        <v>86.45979145924359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66">
        <v>0</v>
      </c>
      <c r="F16" s="72"/>
      <c r="G16" s="72"/>
      <c r="H16" s="73"/>
    </row>
    <row r="17" spans="1:8" ht="15" customHeight="1" outlineLevel="2">
      <c r="A17" s="43" t="s">
        <v>28</v>
      </c>
      <c r="B17" s="77">
        <v>23792822</v>
      </c>
      <c r="C17" s="77">
        <v>23792822</v>
      </c>
      <c r="D17" s="66">
        <v>9384397.2599999998</v>
      </c>
      <c r="E17" s="66">
        <v>10663940.369999999</v>
      </c>
      <c r="F17" s="72">
        <f t="shared" si="0"/>
        <v>88.001216570943754</v>
      </c>
      <c r="G17" s="72">
        <f t="shared" si="1"/>
        <v>39.442136203935789</v>
      </c>
      <c r="H17" s="73">
        <f t="shared" si="2"/>
        <v>39.442136203935789</v>
      </c>
    </row>
    <row r="18" spans="1:8" ht="15" customHeight="1" outlineLevel="2">
      <c r="A18" s="43" t="s">
        <v>30</v>
      </c>
      <c r="B18" s="77">
        <v>10015527</v>
      </c>
      <c r="C18" s="77">
        <v>10015527</v>
      </c>
      <c r="D18" s="66">
        <v>4246747.5999999996</v>
      </c>
      <c r="E18" s="66">
        <v>4185455.95</v>
      </c>
      <c r="F18" s="72">
        <f t="shared" si="0"/>
        <v>101.4643960116221</v>
      </c>
      <c r="G18" s="72">
        <f t="shared" si="1"/>
        <v>42.401638975163259</v>
      </c>
      <c r="H18" s="73">
        <f t="shared" si="2"/>
        <v>42.401638975163259</v>
      </c>
    </row>
    <row r="19" spans="1:8" ht="25.5" outlineLevel="2">
      <c r="A19" s="43" t="s">
        <v>31</v>
      </c>
      <c r="B19" s="77"/>
      <c r="C19" s="77"/>
      <c r="D19" s="66">
        <v>0</v>
      </c>
      <c r="E19" s="66">
        <v>0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48691478.75</v>
      </c>
      <c r="C20" s="74">
        <f>C21+C22+C23+C26+C28+C29</f>
        <v>48785251.299999997</v>
      </c>
      <c r="D20" s="70">
        <f>D21+D22+D23+D26+D28+D29</f>
        <v>19613878.680000003</v>
      </c>
      <c r="E20" s="70">
        <f>E21+E22+E23+E26+E28+E29</f>
        <v>23382271.82</v>
      </c>
      <c r="F20" s="76">
        <f t="shared" si="0"/>
        <v>83.883545752056875</v>
      </c>
      <c r="G20" s="76">
        <f t="shared" si="1"/>
        <v>40.281953194941735</v>
      </c>
      <c r="H20" s="73">
        <f t="shared" si="2"/>
        <v>40.204525255771316</v>
      </c>
    </row>
    <row r="21" spans="1:8" ht="25.5" outlineLevel="2">
      <c r="A21" s="43" t="s">
        <v>34</v>
      </c>
      <c r="B21" s="77">
        <v>11534272.75</v>
      </c>
      <c r="C21" s="77">
        <v>11534272.75</v>
      </c>
      <c r="D21" s="66">
        <v>3658026.65</v>
      </c>
      <c r="E21" s="66">
        <v>5432577.5899999999</v>
      </c>
      <c r="F21" s="72">
        <f t="shared" si="0"/>
        <v>67.335009751788931</v>
      </c>
      <c r="G21" s="72">
        <f t="shared" si="1"/>
        <v>31.714410863051594</v>
      </c>
      <c r="H21" s="73">
        <f t="shared" si="2"/>
        <v>31.714410863051594</v>
      </c>
    </row>
    <row r="22" spans="1:8" outlineLevel="2">
      <c r="A22" s="43" t="s">
        <v>36</v>
      </c>
      <c r="B22" s="77">
        <v>2650000</v>
      </c>
      <c r="C22" s="77">
        <v>2650000</v>
      </c>
      <c r="D22" s="66">
        <v>887408.86</v>
      </c>
      <c r="E22" s="66">
        <v>1708948.22</v>
      </c>
      <c r="F22" s="72">
        <f t="shared" si="0"/>
        <v>51.927194142839504</v>
      </c>
      <c r="G22" s="72">
        <f t="shared" si="1"/>
        <v>33.487126792452834</v>
      </c>
      <c r="H22" s="73">
        <f t="shared" si="2"/>
        <v>33.487126792452834</v>
      </c>
    </row>
    <row r="23" spans="1:8" ht="25.5" outlineLevel="2">
      <c r="A23" s="43" t="s">
        <v>38</v>
      </c>
      <c r="B23" s="77">
        <f>B24+B25</f>
        <v>22340000</v>
      </c>
      <c r="C23" s="77">
        <f>C24+C25</f>
        <v>22340000</v>
      </c>
      <c r="D23" s="66">
        <f>D24+D25</f>
        <v>10211485.43</v>
      </c>
      <c r="E23" s="66">
        <f>E24+E25</f>
        <v>9959179.9400000013</v>
      </c>
      <c r="F23" s="72">
        <f t="shared" si="0"/>
        <v>102.53339623864652</v>
      </c>
      <c r="G23" s="72">
        <f t="shared" si="1"/>
        <v>45.70942448522829</v>
      </c>
      <c r="H23" s="73">
        <f t="shared" si="2"/>
        <v>45.70942448522829</v>
      </c>
    </row>
    <row r="24" spans="1:8" ht="15" customHeight="1" outlineLevel="3">
      <c r="A24" s="43" t="s">
        <v>40</v>
      </c>
      <c r="B24" s="77">
        <v>22340000</v>
      </c>
      <c r="C24" s="77">
        <v>22340000</v>
      </c>
      <c r="D24" s="66">
        <v>9946196.5</v>
      </c>
      <c r="E24" s="66">
        <v>9759492.3000000007</v>
      </c>
      <c r="F24" s="72">
        <f t="shared" si="0"/>
        <v>101.91305238285806</v>
      </c>
      <c r="G24" s="72">
        <f t="shared" si="1"/>
        <v>44.521918084153981</v>
      </c>
      <c r="H24" s="73">
        <f t="shared" si="2"/>
        <v>44.521918084153981</v>
      </c>
    </row>
    <row r="25" spans="1:8" ht="15" customHeight="1" outlineLevel="3">
      <c r="A25" s="43" t="s">
        <v>42</v>
      </c>
      <c r="B25" s="77"/>
      <c r="C25" s="77"/>
      <c r="D25" s="66">
        <v>265288.93</v>
      </c>
      <c r="E25" s="66">
        <v>199687.64</v>
      </c>
      <c r="F25" s="72">
        <f t="shared" si="0"/>
        <v>132.85195318047727</v>
      </c>
      <c r="G25" s="72"/>
      <c r="H25" s="73"/>
    </row>
    <row r="26" spans="1:8" ht="25.5" customHeight="1" outlineLevel="2">
      <c r="A26" s="43" t="s">
        <v>44</v>
      </c>
      <c r="B26" s="77">
        <v>10067206</v>
      </c>
      <c r="C26" s="77">
        <v>10067206</v>
      </c>
      <c r="D26" s="66">
        <v>4010039.77</v>
      </c>
      <c r="E26" s="66">
        <v>5131311.82</v>
      </c>
      <c r="F26" s="72">
        <f t="shared" si="0"/>
        <v>78.148432811475487</v>
      </c>
      <c r="G26" s="72">
        <f t="shared" si="1"/>
        <v>39.832698069355096</v>
      </c>
      <c r="H26" s="73">
        <f t="shared" si="2"/>
        <v>39.832698069355096</v>
      </c>
    </row>
    <row r="27" spans="1:8" ht="25.5" outlineLevel="3">
      <c r="A27" s="43" t="s">
        <v>46</v>
      </c>
      <c r="B27" s="77">
        <v>10067206</v>
      </c>
      <c r="C27" s="77">
        <v>10067206</v>
      </c>
      <c r="D27" s="66">
        <v>4010039.77</v>
      </c>
      <c r="E27" s="66">
        <v>5131311.82</v>
      </c>
      <c r="F27" s="72">
        <f t="shared" si="0"/>
        <v>78.148432811475487</v>
      </c>
      <c r="G27" s="72">
        <f t="shared" si="1"/>
        <v>39.832698069355096</v>
      </c>
      <c r="H27" s="73">
        <f t="shared" si="2"/>
        <v>39.832698069355096</v>
      </c>
    </row>
    <row r="28" spans="1:8" outlineLevel="2">
      <c r="A28" s="43" t="s">
        <v>48</v>
      </c>
      <c r="B28" s="77">
        <v>2100000</v>
      </c>
      <c r="C28" s="77">
        <v>2100000</v>
      </c>
      <c r="D28" s="66">
        <v>932691.03</v>
      </c>
      <c r="E28" s="66">
        <v>761662.16</v>
      </c>
      <c r="F28" s="72">
        <f t="shared" si="0"/>
        <v>122.45468909732892</v>
      </c>
      <c r="G28" s="72">
        <f t="shared" si="1"/>
        <v>44.41385857142857</v>
      </c>
      <c r="H28" s="73">
        <f t="shared" si="2"/>
        <v>44.41385857142857</v>
      </c>
    </row>
    <row r="29" spans="1:8" ht="15" customHeight="1" outlineLevel="2">
      <c r="A29" s="43" t="s">
        <v>50</v>
      </c>
      <c r="B29" s="77">
        <f>B30+B31</f>
        <v>0</v>
      </c>
      <c r="C29" s="77">
        <f>C30+C31+C32</f>
        <v>93772.55</v>
      </c>
      <c r="D29" s="77">
        <f t="shared" ref="D29:E29" si="3">D30+D31+D32</f>
        <v>-85773.06</v>
      </c>
      <c r="E29" s="77">
        <f t="shared" si="3"/>
        <v>388592.08999999997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12922</v>
      </c>
      <c r="E30" s="66">
        <v>375361.87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-98695.06</v>
      </c>
      <c r="E31" s="77">
        <v>13230.22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>
        <v>93772.55</v>
      </c>
      <c r="D32" s="66">
        <v>0</v>
      </c>
      <c r="E32" s="100"/>
      <c r="F32" s="72"/>
      <c r="G32" s="72"/>
      <c r="H32" s="73"/>
    </row>
    <row r="33" spans="1:8">
      <c r="A33" s="32" t="s">
        <v>55</v>
      </c>
      <c r="B33" s="79">
        <f>B34+B40+B41</f>
        <v>1793720472.03</v>
      </c>
      <c r="C33" s="79">
        <f>C34+C40+C41+C39</f>
        <v>1873104768.98</v>
      </c>
      <c r="D33" s="79">
        <f>D34+D40+D41+D39</f>
        <v>653809614.98000002</v>
      </c>
      <c r="E33" s="80">
        <f>E34+E40+E41+E39</f>
        <v>751403188.77999997</v>
      </c>
      <c r="F33" s="76">
        <f t="shared" si="0"/>
        <v>87.011823311735512</v>
      </c>
      <c r="G33" s="76">
        <f t="shared" si="1"/>
        <v>36.449916538002533</v>
      </c>
      <c r="H33" s="73">
        <f t="shared" si="2"/>
        <v>34.905127882197021</v>
      </c>
    </row>
    <row r="34" spans="1:8" ht="46.5" customHeight="1">
      <c r="A34" s="46" t="s">
        <v>56</v>
      </c>
      <c r="B34" s="79">
        <f>B35+B36+B37+B38</f>
        <v>1793720472.03</v>
      </c>
      <c r="C34" s="79">
        <f>C35+C36+C37+C38</f>
        <v>1873104768.98</v>
      </c>
      <c r="D34" s="79">
        <f>D35+D36+D37+D38</f>
        <v>653168511.88999999</v>
      </c>
      <c r="E34" s="80">
        <f>E35+E36+E37+E38</f>
        <v>753082939.86000001</v>
      </c>
      <c r="F34" s="76">
        <f t="shared" si="0"/>
        <v>86.732613012243462</v>
      </c>
      <c r="G34" s="76">
        <f t="shared" si="1"/>
        <v>36.41417501082497</v>
      </c>
      <c r="H34" s="73">
        <f t="shared" si="2"/>
        <v>34.870901121333603</v>
      </c>
    </row>
    <row r="35" spans="1:8">
      <c r="A35" s="47" t="s">
        <v>57</v>
      </c>
      <c r="B35" s="81"/>
      <c r="C35" s="82">
        <v>2460780</v>
      </c>
      <c r="D35" s="82">
        <v>1002540</v>
      </c>
      <c r="E35" s="82">
        <v>729120</v>
      </c>
      <c r="F35" s="72"/>
      <c r="G35" s="72"/>
      <c r="H35" s="73"/>
    </row>
    <row r="36" spans="1:8" ht="26.25">
      <c r="A36" s="47" t="s">
        <v>58</v>
      </c>
      <c r="B36" s="81">
        <v>353329198.44999999</v>
      </c>
      <c r="C36" s="82">
        <v>406384660.98000002</v>
      </c>
      <c r="D36" s="82">
        <v>84063779.5</v>
      </c>
      <c r="E36" s="82">
        <v>129312549.09999999</v>
      </c>
      <c r="F36" s="72">
        <f t="shared" si="0"/>
        <v>65.008214659036526</v>
      </c>
      <c r="G36" s="72">
        <f t="shared" si="1"/>
        <v>23.791914132422306</v>
      </c>
      <c r="H36" s="73">
        <f t="shared" si="2"/>
        <v>20.685765869528513</v>
      </c>
    </row>
    <row r="37" spans="1:8">
      <c r="A37" s="47" t="s">
        <v>59</v>
      </c>
      <c r="B37" s="81">
        <v>1252074088.5</v>
      </c>
      <c r="C37" s="82">
        <v>1275729614.5</v>
      </c>
      <c r="D37" s="82">
        <v>548092230.64999998</v>
      </c>
      <c r="E37" s="82">
        <v>598724708.73000002</v>
      </c>
      <c r="F37" s="72">
        <f t="shared" si="0"/>
        <v>91.54327901592697</v>
      </c>
      <c r="G37" s="72">
        <f t="shared" si="1"/>
        <v>43.774744297010507</v>
      </c>
      <c r="H37" s="73">
        <f t="shared" si="2"/>
        <v>42.963040476630717</v>
      </c>
    </row>
    <row r="38" spans="1:8">
      <c r="A38" s="47" t="s">
        <v>60</v>
      </c>
      <c r="B38" s="81">
        <v>188317185.08000001</v>
      </c>
      <c r="C38" s="82">
        <v>188529713.5</v>
      </c>
      <c r="D38" s="82">
        <v>20009961.739999998</v>
      </c>
      <c r="E38" s="82">
        <v>24316562.030000001</v>
      </c>
      <c r="F38" s="72">
        <f t="shared" si="0"/>
        <v>82.289435962670893</v>
      </c>
      <c r="G38" s="72">
        <f t="shared" si="1"/>
        <v>10.625669522141306</v>
      </c>
      <c r="H38" s="73">
        <f t="shared" si="2"/>
        <v>10.613691268352772</v>
      </c>
    </row>
    <row r="39" spans="1:8">
      <c r="A39" s="47" t="s">
        <v>113</v>
      </c>
      <c r="B39" s="81"/>
      <c r="C39" s="82"/>
      <c r="D39" s="82">
        <v>0</v>
      </c>
      <c r="E39" s="82"/>
      <c r="F39" s="72" t="e">
        <f t="shared" si="0"/>
        <v>#DIV/0!</v>
      </c>
      <c r="G39" s="72"/>
      <c r="H39" s="73"/>
    </row>
    <row r="40" spans="1:8" ht="51.75">
      <c r="A40" s="47" t="s">
        <v>62</v>
      </c>
      <c r="B40" s="81"/>
      <c r="C40" s="82"/>
      <c r="D40" s="82">
        <v>882041.69</v>
      </c>
      <c r="E40" s="82">
        <v>30746</v>
      </c>
      <c r="F40" s="72">
        <f t="shared" si="0"/>
        <v>2868.8014375853768</v>
      </c>
      <c r="G40" s="72"/>
      <c r="H40" s="73"/>
    </row>
    <row r="41" spans="1:8" ht="39">
      <c r="A41" s="47" t="s">
        <v>63</v>
      </c>
      <c r="B41" s="81"/>
      <c r="C41" s="82"/>
      <c r="D41" s="82">
        <v>-240938.6</v>
      </c>
      <c r="E41" s="82">
        <v>-1710497.08</v>
      </c>
      <c r="F41" s="72">
        <f t="shared" si="0"/>
        <v>14.085881982329953</v>
      </c>
      <c r="G41" s="72"/>
      <c r="H41" s="73"/>
    </row>
    <row r="42" spans="1:8" s="7" customFormat="1" ht="14.25">
      <c r="A42" s="105" t="s">
        <v>64</v>
      </c>
      <c r="B42" s="106">
        <v>-42167000</v>
      </c>
      <c r="C42" s="106">
        <v>-89925973.629999995</v>
      </c>
      <c r="D42" s="106">
        <v>64362429.030000001</v>
      </c>
      <c r="E42" s="106">
        <v>-30858515.050000001</v>
      </c>
      <c r="F42" s="107">
        <f t="shared" si="0"/>
        <v>-208.57267086803648</v>
      </c>
      <c r="G42" s="107">
        <f t="shared" si="1"/>
        <v>-152.63696499632414</v>
      </c>
      <c r="H42" s="108">
        <f t="shared" si="2"/>
        <v>-71.572679651842208</v>
      </c>
    </row>
    <row r="43" spans="1:8">
      <c r="E43" s="101"/>
      <c r="F43" s="13"/>
    </row>
    <row r="44" spans="1:8">
      <c r="E44" s="101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topLeftCell="A2" workbookViewId="0">
      <pane xSplit="1" topLeftCell="B1" activePane="topRight" state="frozen"/>
      <selection activeCell="B1" sqref="B1"/>
      <selection pane="topRight" activeCell="D7" sqref="D7:D42"/>
    </sheetView>
  </sheetViews>
  <sheetFormatPr defaultRowHeight="15" outlineLevelRow="3"/>
  <cols>
    <col min="1" max="1" width="62.85546875" style="2" customWidth="1"/>
    <col min="2" max="4" width="17.28515625" style="2" bestFit="1" customWidth="1"/>
    <col min="5" max="5" width="17.28515625" style="10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49" t="s">
        <v>114</v>
      </c>
      <c r="B1" s="149"/>
      <c r="C1" s="149"/>
      <c r="D1" s="149"/>
      <c r="E1" s="149"/>
      <c r="F1" s="149"/>
      <c r="G1" s="149"/>
      <c r="H1" s="149"/>
    </row>
    <row r="2" spans="1:8" ht="37.5" customHeight="1">
      <c r="A2" s="150" t="s">
        <v>2</v>
      </c>
      <c r="B2" s="151" t="s">
        <v>108</v>
      </c>
      <c r="C2" s="151"/>
      <c r="D2" s="152" t="s">
        <v>109</v>
      </c>
      <c r="E2" s="153" t="s">
        <v>91</v>
      </c>
      <c r="F2" s="150" t="s">
        <v>110</v>
      </c>
      <c r="G2" s="151" t="s">
        <v>93</v>
      </c>
      <c r="H2" s="151"/>
    </row>
    <row r="3" spans="1:8" ht="51" customHeight="1">
      <c r="A3" s="150"/>
      <c r="B3" s="110" t="s">
        <v>66</v>
      </c>
      <c r="C3" s="109" t="s">
        <v>67</v>
      </c>
      <c r="D3" s="152"/>
      <c r="E3" s="154"/>
      <c r="F3" s="150"/>
      <c r="G3" s="109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2407305358.96</v>
      </c>
      <c r="C4" s="69">
        <f>C5+C33</f>
        <v>2471082588.71</v>
      </c>
      <c r="D4" s="70">
        <f>D5+D33</f>
        <v>707625577.57999992</v>
      </c>
      <c r="E4" s="71">
        <f>E5+E33</f>
        <v>758498651.92999995</v>
      </c>
      <c r="F4" s="72">
        <f>D4/E4*100</f>
        <v>93.292924882522399</v>
      </c>
      <c r="G4" s="72">
        <f>D4/B4*100</f>
        <v>29.394923869803836</v>
      </c>
      <c r="H4" s="73">
        <f>D4/C4*100</f>
        <v>28.63625767965156</v>
      </c>
    </row>
    <row r="5" spans="1:8" s="7" customFormat="1" ht="15" customHeight="1" outlineLevel="1">
      <c r="A5" s="37" t="s">
        <v>6</v>
      </c>
      <c r="B5" s="74">
        <f>B6+B20</f>
        <v>613584886.93000007</v>
      </c>
      <c r="C5" s="74">
        <f>C6+C20</f>
        <v>613584886.93000007</v>
      </c>
      <c r="D5" s="70">
        <f>D6+D20</f>
        <v>182817649.78999999</v>
      </c>
      <c r="E5" s="75">
        <f>E6+E20</f>
        <v>163254274.28</v>
      </c>
      <c r="F5" s="76">
        <f t="shared" ref="F5:F42" si="0">D5/E5*100</f>
        <v>111.98337721709296</v>
      </c>
      <c r="G5" s="76">
        <f t="shared" ref="G5:G42" si="1">D5/B5*100</f>
        <v>29.795005334095929</v>
      </c>
      <c r="H5" s="73">
        <f t="shared" ref="H5:H42" si="2">D5/C5*100</f>
        <v>29.795005334095929</v>
      </c>
    </row>
    <row r="6" spans="1:8" s="7" customFormat="1" ht="15" customHeight="1" outlineLevel="1">
      <c r="A6" s="37" t="s">
        <v>7</v>
      </c>
      <c r="B6" s="74">
        <f>B7+B10+B11+B17+B18+B19</f>
        <v>564893408.18000007</v>
      </c>
      <c r="C6" s="74">
        <f>C7+C10+C11+C17+C18+C19</f>
        <v>564893408.18000007</v>
      </c>
      <c r="D6" s="70">
        <f>D7+D10+D11+D17+D18+D19</f>
        <v>166024213.34</v>
      </c>
      <c r="E6" s="75">
        <f>E7+E10+E11+E17+E18+E19</f>
        <v>145619656.46000001</v>
      </c>
      <c r="F6" s="76">
        <f t="shared" si="0"/>
        <v>114.01222704134375</v>
      </c>
      <c r="G6" s="76">
        <f t="shared" si="1"/>
        <v>29.390361249727547</v>
      </c>
      <c r="H6" s="73">
        <f t="shared" si="2"/>
        <v>29.390361249727547</v>
      </c>
    </row>
    <row r="7" spans="1:8" ht="15" customHeight="1" outlineLevel="2">
      <c r="A7" s="43" t="s">
        <v>9</v>
      </c>
      <c r="B7" s="77">
        <f>B8+B9</f>
        <v>390828823</v>
      </c>
      <c r="C7" s="77">
        <f>C8+C9</f>
        <v>390828823</v>
      </c>
      <c r="D7" s="66">
        <f>D8+D9</f>
        <v>118259793.65000001</v>
      </c>
      <c r="E7" s="66">
        <f>E8+E9</f>
        <v>84591560.120000005</v>
      </c>
      <c r="F7" s="72">
        <f t="shared" si="0"/>
        <v>139.80093697555509</v>
      </c>
      <c r="G7" s="72">
        <f t="shared" si="1"/>
        <v>30.258718572043499</v>
      </c>
      <c r="H7" s="73">
        <f t="shared" si="2"/>
        <v>30.258718572043499</v>
      </c>
    </row>
    <row r="8" spans="1:8" ht="15" customHeight="1" outlineLevel="3">
      <c r="A8" s="43" t="s">
        <v>11</v>
      </c>
      <c r="B8" s="77">
        <v>9244995</v>
      </c>
      <c r="C8" s="77">
        <v>9244995</v>
      </c>
      <c r="D8" s="66">
        <v>2172973.2000000002</v>
      </c>
      <c r="E8" s="66">
        <v>3956681.94</v>
      </c>
      <c r="F8" s="72">
        <f t="shared" si="0"/>
        <v>54.919076967809048</v>
      </c>
      <c r="G8" s="72">
        <f t="shared" si="1"/>
        <v>23.504319904986428</v>
      </c>
      <c r="H8" s="73">
        <f t="shared" si="2"/>
        <v>23.504319904986428</v>
      </c>
    </row>
    <row r="9" spans="1:8" ht="15" customHeight="1" outlineLevel="3">
      <c r="A9" s="43" t="s">
        <v>13</v>
      </c>
      <c r="B9" s="77">
        <v>381583828</v>
      </c>
      <c r="C9" s="77">
        <v>381583828</v>
      </c>
      <c r="D9" s="66">
        <v>116086820.45</v>
      </c>
      <c r="E9" s="66">
        <v>80634878.180000007</v>
      </c>
      <c r="F9" s="72">
        <f t="shared" si="0"/>
        <v>143.96601454628748</v>
      </c>
      <c r="G9" s="72">
        <f t="shared" si="1"/>
        <v>30.422363824601078</v>
      </c>
      <c r="H9" s="73">
        <f t="shared" si="2"/>
        <v>30.422363824601078</v>
      </c>
    </row>
    <row r="10" spans="1:8" ht="25.5" outlineLevel="2">
      <c r="A10" s="43" t="s">
        <v>15</v>
      </c>
      <c r="B10" s="77">
        <v>37461974.380000003</v>
      </c>
      <c r="C10" s="77">
        <v>37461974.380000003</v>
      </c>
      <c r="D10" s="66">
        <v>9526799.5</v>
      </c>
      <c r="E10" s="66">
        <v>11878955.66</v>
      </c>
      <c r="F10" s="72">
        <f t="shared" si="0"/>
        <v>80.198965066260712</v>
      </c>
      <c r="G10" s="72">
        <f t="shared" si="1"/>
        <v>25.430585701019847</v>
      </c>
      <c r="H10" s="73">
        <f t="shared" si="2"/>
        <v>25.430585701019847</v>
      </c>
    </row>
    <row r="11" spans="1:8" ht="15" customHeight="1" outlineLevel="2">
      <c r="A11" s="43" t="s">
        <v>17</v>
      </c>
      <c r="B11" s="77">
        <f>B12+B13+B14+B15+B16</f>
        <v>102794261.8</v>
      </c>
      <c r="C11" s="77">
        <f>C12+C13+C14+C15+C16</f>
        <v>102794261.8</v>
      </c>
      <c r="D11" s="66">
        <f>D12+D13+D14+D15+D16</f>
        <v>30488540.09</v>
      </c>
      <c r="E11" s="66">
        <f>E12+E13+E14+E15+E16</f>
        <v>35294465.589999996</v>
      </c>
      <c r="F11" s="72">
        <f t="shared" si="0"/>
        <v>86.383345321534875</v>
      </c>
      <c r="G11" s="72">
        <f t="shared" si="1"/>
        <v>29.659768508595874</v>
      </c>
      <c r="H11" s="73">
        <f t="shared" si="2"/>
        <v>29.659768508595874</v>
      </c>
    </row>
    <row r="12" spans="1:8" ht="25.5" customHeight="1" outlineLevel="3">
      <c r="A12" s="43" t="s">
        <v>19</v>
      </c>
      <c r="B12" s="77">
        <v>89549558.799999997</v>
      </c>
      <c r="C12" s="77">
        <v>89549558.799999997</v>
      </c>
      <c r="D12" s="66">
        <v>19103145.32</v>
      </c>
      <c r="E12" s="66">
        <v>36393310.539999999</v>
      </c>
      <c r="F12" s="72">
        <f t="shared" si="0"/>
        <v>52.490815033173952</v>
      </c>
      <c r="G12" s="72">
        <f t="shared" si="1"/>
        <v>21.332484018893904</v>
      </c>
      <c r="H12" s="73">
        <f t="shared" si="2"/>
        <v>21.332484018893904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84763.36</v>
      </c>
      <c r="E13" s="66">
        <v>-295610.28000000003</v>
      </c>
      <c r="F13" s="72">
        <f t="shared" si="0"/>
        <v>-28.674023109074554</v>
      </c>
      <c r="G13" s="72" t="e">
        <f t="shared" si="1"/>
        <v>#DIV/0!</v>
      </c>
      <c r="H13" s="73" t="e">
        <f t="shared" si="2"/>
        <v>#DIV/0!</v>
      </c>
    </row>
    <row r="14" spans="1:8" ht="15" customHeight="1" outlineLevel="3">
      <c r="A14" s="43" t="s">
        <v>23</v>
      </c>
      <c r="B14" s="77">
        <v>267000</v>
      </c>
      <c r="C14" s="77">
        <v>267000</v>
      </c>
      <c r="D14" s="66">
        <v>430222.18</v>
      </c>
      <c r="E14" s="66">
        <v>277683.92</v>
      </c>
      <c r="F14" s="72">
        <f t="shared" si="0"/>
        <v>154.93233457666545</v>
      </c>
      <c r="G14" s="72">
        <f t="shared" si="1"/>
        <v>161.13190262172284</v>
      </c>
      <c r="H14" s="73">
        <f t="shared" si="2"/>
        <v>161.13190262172284</v>
      </c>
    </row>
    <row r="15" spans="1:8" ht="15" customHeight="1" outlineLevel="3">
      <c r="A15" s="43" t="s">
        <v>25</v>
      </c>
      <c r="B15" s="77">
        <v>12977703</v>
      </c>
      <c r="C15" s="77">
        <v>12977703</v>
      </c>
      <c r="D15" s="66">
        <v>10870409.23</v>
      </c>
      <c r="E15" s="66">
        <v>-1080918.5900000001</v>
      </c>
      <c r="F15" s="72">
        <f t="shared" si="0"/>
        <v>-1005.6640093496773</v>
      </c>
      <c r="G15" s="72">
        <f t="shared" si="1"/>
        <v>83.762197593826897</v>
      </c>
      <c r="H15" s="73">
        <f t="shared" si="2"/>
        <v>83.762197593826897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66">
        <v>0</v>
      </c>
      <c r="F16" s="72"/>
      <c r="G16" s="72"/>
      <c r="H16" s="73"/>
    </row>
    <row r="17" spans="1:8" ht="15" customHeight="1" outlineLevel="2">
      <c r="A17" s="43" t="s">
        <v>28</v>
      </c>
      <c r="B17" s="77">
        <v>23792822</v>
      </c>
      <c r="C17" s="77">
        <v>23792822</v>
      </c>
      <c r="D17" s="66">
        <v>4568234.68</v>
      </c>
      <c r="E17" s="66">
        <v>10510838.34</v>
      </c>
      <c r="F17" s="72">
        <f t="shared" si="0"/>
        <v>43.462134343890973</v>
      </c>
      <c r="G17" s="72">
        <f t="shared" si="1"/>
        <v>19.200054033102923</v>
      </c>
      <c r="H17" s="73">
        <f t="shared" si="2"/>
        <v>19.200054033102923</v>
      </c>
    </row>
    <row r="18" spans="1:8" ht="15" customHeight="1" outlineLevel="2">
      <c r="A18" s="43" t="s">
        <v>30</v>
      </c>
      <c r="B18" s="77">
        <v>10015527</v>
      </c>
      <c r="C18" s="77">
        <v>10015527</v>
      </c>
      <c r="D18" s="66">
        <v>3180845.42</v>
      </c>
      <c r="E18" s="66">
        <v>3343836.75</v>
      </c>
      <c r="F18" s="72">
        <f t="shared" si="0"/>
        <v>95.125619395145407</v>
      </c>
      <c r="G18" s="72">
        <f t="shared" si="1"/>
        <v>31.759141780557325</v>
      </c>
      <c r="H18" s="73">
        <f t="shared" si="2"/>
        <v>31.759141780557325</v>
      </c>
    </row>
    <row r="19" spans="1:8" ht="25.5" outlineLevel="2">
      <c r="A19" s="43" t="s">
        <v>31</v>
      </c>
      <c r="B19" s="77"/>
      <c r="C19" s="77"/>
      <c r="D19" s="66">
        <v>0</v>
      </c>
      <c r="E19" s="66">
        <v>0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48691478.75</v>
      </c>
      <c r="C20" s="74">
        <f>C21+C22+C23+C26+C28+C29</f>
        <v>48691478.75</v>
      </c>
      <c r="D20" s="70">
        <f>D21+D22+D23+D26+D28+D29</f>
        <v>16793436.449999999</v>
      </c>
      <c r="E20" s="70">
        <f>E21+E22+E23+E26+E28+E29</f>
        <v>17634617.82</v>
      </c>
      <c r="F20" s="76">
        <f t="shared" si="0"/>
        <v>95.229942726368648</v>
      </c>
      <c r="G20" s="76">
        <f t="shared" si="1"/>
        <v>34.489477175716296</v>
      </c>
      <c r="H20" s="73">
        <f t="shared" si="2"/>
        <v>34.489477175716296</v>
      </c>
    </row>
    <row r="21" spans="1:8" ht="25.5" outlineLevel="2">
      <c r="A21" s="43" t="s">
        <v>34</v>
      </c>
      <c r="B21" s="77">
        <v>11534272.75</v>
      </c>
      <c r="C21" s="77">
        <v>11534272.75</v>
      </c>
      <c r="D21" s="66">
        <v>3261220.83</v>
      </c>
      <c r="E21" s="66">
        <v>4498343.7300000004</v>
      </c>
      <c r="F21" s="72">
        <f t="shared" si="0"/>
        <v>72.498257708732268</v>
      </c>
      <c r="G21" s="72">
        <f t="shared" si="1"/>
        <v>28.274178187783882</v>
      </c>
      <c r="H21" s="73">
        <f t="shared" si="2"/>
        <v>28.274178187783882</v>
      </c>
    </row>
    <row r="22" spans="1:8" outlineLevel="2">
      <c r="A22" s="43" t="s">
        <v>36</v>
      </c>
      <c r="B22" s="77">
        <v>2650000</v>
      </c>
      <c r="C22" s="77">
        <v>2650000</v>
      </c>
      <c r="D22" s="66">
        <v>879479.6</v>
      </c>
      <c r="E22" s="66">
        <v>1708760.66</v>
      </c>
      <c r="F22" s="72">
        <f t="shared" si="0"/>
        <v>51.468858137218589</v>
      </c>
      <c r="G22" s="72">
        <f t="shared" si="1"/>
        <v>33.187909433962268</v>
      </c>
      <c r="H22" s="73">
        <f t="shared" si="2"/>
        <v>33.187909433962268</v>
      </c>
    </row>
    <row r="23" spans="1:8" ht="25.5" outlineLevel="2">
      <c r="A23" s="43" t="s">
        <v>38</v>
      </c>
      <c r="B23" s="77">
        <f>B24+B25</f>
        <v>22340000</v>
      </c>
      <c r="C23" s="77">
        <f>C24+C25</f>
        <v>22340000</v>
      </c>
      <c r="D23" s="66">
        <f>D24+D25</f>
        <v>8172917.9799999995</v>
      </c>
      <c r="E23" s="66">
        <f>E24+E25</f>
        <v>7778026.5899999999</v>
      </c>
      <c r="F23" s="72">
        <f t="shared" si="0"/>
        <v>105.07701259992734</v>
      </c>
      <c r="G23" s="72">
        <f t="shared" si="1"/>
        <v>36.584234467323185</v>
      </c>
      <c r="H23" s="73">
        <f t="shared" si="2"/>
        <v>36.584234467323185</v>
      </c>
    </row>
    <row r="24" spans="1:8" ht="15" customHeight="1" outlineLevel="3">
      <c r="A24" s="43" t="s">
        <v>40</v>
      </c>
      <c r="B24" s="77">
        <v>22340000</v>
      </c>
      <c r="C24" s="77">
        <v>22340000</v>
      </c>
      <c r="D24" s="66">
        <v>7907629.0499999998</v>
      </c>
      <c r="E24" s="66">
        <v>7584338.9500000002</v>
      </c>
      <c r="F24" s="72">
        <f t="shared" si="0"/>
        <v>104.26260089549399</v>
      </c>
      <c r="G24" s="72">
        <f t="shared" si="1"/>
        <v>35.396728066248876</v>
      </c>
      <c r="H24" s="73">
        <f t="shared" si="2"/>
        <v>35.396728066248876</v>
      </c>
    </row>
    <row r="25" spans="1:8" ht="15" customHeight="1" outlineLevel="3">
      <c r="A25" s="43" t="s">
        <v>42</v>
      </c>
      <c r="B25" s="77"/>
      <c r="C25" s="77"/>
      <c r="D25" s="66">
        <v>265288.93</v>
      </c>
      <c r="E25" s="66">
        <v>193687.64</v>
      </c>
      <c r="F25" s="72">
        <f t="shared" si="0"/>
        <v>136.96740277283567</v>
      </c>
      <c r="G25" s="72"/>
      <c r="H25" s="73"/>
    </row>
    <row r="26" spans="1:8" ht="25.5" customHeight="1" outlineLevel="2">
      <c r="A26" s="43" t="s">
        <v>44</v>
      </c>
      <c r="B26" s="77">
        <v>10067206</v>
      </c>
      <c r="C26" s="77">
        <v>10067206</v>
      </c>
      <c r="D26" s="66">
        <v>3849243.58</v>
      </c>
      <c r="E26" s="66">
        <v>3253576.42</v>
      </c>
      <c r="F26" s="72">
        <f t="shared" si="0"/>
        <v>118.30807342770207</v>
      </c>
      <c r="G26" s="72">
        <f t="shared" si="1"/>
        <v>38.23547049697801</v>
      </c>
      <c r="H26" s="73">
        <f t="shared" si="2"/>
        <v>38.23547049697801</v>
      </c>
    </row>
    <row r="27" spans="1:8" ht="25.5" outlineLevel="3">
      <c r="A27" s="43" t="s">
        <v>46</v>
      </c>
      <c r="B27" s="77">
        <v>10067206</v>
      </c>
      <c r="C27" s="77">
        <v>10067206</v>
      </c>
      <c r="D27" s="66">
        <v>3849243.58</v>
      </c>
      <c r="E27" s="66">
        <v>3253576.42</v>
      </c>
      <c r="F27" s="72">
        <f t="shared" si="0"/>
        <v>118.30807342770207</v>
      </c>
      <c r="G27" s="72">
        <f t="shared" si="1"/>
        <v>38.23547049697801</v>
      </c>
      <c r="H27" s="73">
        <f t="shared" si="2"/>
        <v>38.23547049697801</v>
      </c>
    </row>
    <row r="28" spans="1:8" outlineLevel="2">
      <c r="A28" s="43" t="s">
        <v>48</v>
      </c>
      <c r="B28" s="77">
        <v>2100000</v>
      </c>
      <c r="C28" s="77">
        <v>2100000</v>
      </c>
      <c r="D28" s="66">
        <v>733733.39</v>
      </c>
      <c r="E28" s="66">
        <v>393987.39</v>
      </c>
      <c r="F28" s="72">
        <f t="shared" si="0"/>
        <v>186.23270912300009</v>
      </c>
      <c r="G28" s="72">
        <f t="shared" si="1"/>
        <v>34.939685238095237</v>
      </c>
      <c r="H28" s="73">
        <f t="shared" si="2"/>
        <v>34.939685238095237</v>
      </c>
    </row>
    <row r="29" spans="1:8" ht="15" customHeight="1" outlineLevel="2">
      <c r="A29" s="43" t="s">
        <v>50</v>
      </c>
      <c r="B29" s="77">
        <f>B30+B31</f>
        <v>0</v>
      </c>
      <c r="C29" s="77">
        <f>C30+C31</f>
        <v>0</v>
      </c>
      <c r="D29" s="77">
        <f>D30+D31+D32</f>
        <v>-103158.93</v>
      </c>
      <c r="E29" s="77">
        <f>E30+E31</f>
        <v>1923.0299999999988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5999.52</v>
      </c>
      <c r="E30" s="66">
        <v>-8307.19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-109158.45</v>
      </c>
      <c r="E31" s="77">
        <v>10230.219999999999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/>
      <c r="D32" s="66">
        <v>0</v>
      </c>
      <c r="E32" s="100"/>
      <c r="F32" s="72"/>
      <c r="G32" s="72"/>
      <c r="H32" s="73"/>
    </row>
    <row r="33" spans="1:8">
      <c r="A33" s="32" t="s">
        <v>55</v>
      </c>
      <c r="B33" s="79">
        <f>B34+B40+B41</f>
        <v>1793720472.03</v>
      </c>
      <c r="C33" s="79">
        <f>C34+C40+C41+C39</f>
        <v>1857497701.78</v>
      </c>
      <c r="D33" s="79">
        <f>D34+D40+D41+D39</f>
        <v>524807927.78999996</v>
      </c>
      <c r="E33" s="80">
        <f>E34+E40+E41+E39</f>
        <v>595244377.64999998</v>
      </c>
      <c r="F33" s="76">
        <f t="shared" si="0"/>
        <v>88.166801316447504</v>
      </c>
      <c r="G33" s="76">
        <f t="shared" si="1"/>
        <v>29.258066458708655</v>
      </c>
      <c r="H33" s="73">
        <f t="shared" si="2"/>
        <v>28.253490019777029</v>
      </c>
    </row>
    <row r="34" spans="1:8" ht="46.5" customHeight="1">
      <c r="A34" s="46" t="s">
        <v>56</v>
      </c>
      <c r="B34" s="79">
        <f>B35+B36+B37+B38</f>
        <v>1793720472.03</v>
      </c>
      <c r="C34" s="79">
        <f>C35+C36+C37+C38</f>
        <v>1857497701.78</v>
      </c>
      <c r="D34" s="79">
        <f>D35+D36+D37+D38</f>
        <v>524166824.69999999</v>
      </c>
      <c r="E34" s="80">
        <f>E35+E36+E37+E38</f>
        <v>596924128.73000002</v>
      </c>
      <c r="F34" s="76">
        <f t="shared" si="0"/>
        <v>87.81129786380113</v>
      </c>
      <c r="G34" s="76">
        <f t="shared" si="1"/>
        <v>29.222324931531098</v>
      </c>
      <c r="H34" s="73">
        <f t="shared" si="2"/>
        <v>28.218975678823305</v>
      </c>
    </row>
    <row r="35" spans="1:8">
      <c r="A35" s="47" t="s">
        <v>57</v>
      </c>
      <c r="B35" s="81"/>
      <c r="C35" s="82">
        <v>2460780</v>
      </c>
      <c r="D35" s="82">
        <v>820260</v>
      </c>
      <c r="E35" s="82">
        <v>546840</v>
      </c>
      <c r="F35" s="72"/>
      <c r="G35" s="72"/>
      <c r="H35" s="73"/>
    </row>
    <row r="36" spans="1:8" ht="26.25">
      <c r="A36" s="47" t="s">
        <v>58</v>
      </c>
      <c r="B36" s="81">
        <v>353329198.44999999</v>
      </c>
      <c r="C36" s="82">
        <v>399358188.77999997</v>
      </c>
      <c r="D36" s="82">
        <v>72203940.420000002</v>
      </c>
      <c r="E36" s="82">
        <v>103513849.47</v>
      </c>
      <c r="F36" s="72">
        <f t="shared" si="0"/>
        <v>69.752927545145425</v>
      </c>
      <c r="G36" s="72">
        <f t="shared" si="1"/>
        <v>20.435316621651257</v>
      </c>
      <c r="H36" s="73">
        <f t="shared" si="2"/>
        <v>18.079994964063701</v>
      </c>
    </row>
    <row r="37" spans="1:8">
      <c r="A37" s="47" t="s">
        <v>59</v>
      </c>
      <c r="B37" s="81">
        <v>1252074088.5</v>
      </c>
      <c r="C37" s="82">
        <v>1267149019.5</v>
      </c>
      <c r="D37" s="82">
        <v>433801967.51999998</v>
      </c>
      <c r="E37" s="82">
        <v>471913509.23000002</v>
      </c>
      <c r="F37" s="72">
        <f t="shared" si="0"/>
        <v>91.924040959924</v>
      </c>
      <c r="G37" s="72">
        <f t="shared" si="1"/>
        <v>34.646669195087334</v>
      </c>
      <c r="H37" s="73">
        <f t="shared" si="2"/>
        <v>34.234487092226331</v>
      </c>
    </row>
    <row r="38" spans="1:8">
      <c r="A38" s="47" t="s">
        <v>60</v>
      </c>
      <c r="B38" s="81">
        <v>188317185.08000001</v>
      </c>
      <c r="C38" s="82">
        <v>188529713.5</v>
      </c>
      <c r="D38" s="82">
        <v>17340656.760000002</v>
      </c>
      <c r="E38" s="82">
        <v>20949930.030000001</v>
      </c>
      <c r="F38" s="72">
        <f t="shared" si="0"/>
        <v>82.771907758968297</v>
      </c>
      <c r="G38" s="72">
        <f t="shared" si="1"/>
        <v>9.2082179077992397</v>
      </c>
      <c r="H38" s="73">
        <f t="shared" si="2"/>
        <v>9.1978375387495621</v>
      </c>
    </row>
    <row r="39" spans="1:8">
      <c r="A39" s="47" t="s">
        <v>113</v>
      </c>
      <c r="B39" s="81"/>
      <c r="C39" s="82"/>
      <c r="D39" s="82">
        <v>0</v>
      </c>
      <c r="E39" s="82"/>
      <c r="F39" s="72" t="e">
        <f t="shared" si="0"/>
        <v>#DIV/0!</v>
      </c>
      <c r="G39" s="72"/>
      <c r="H39" s="73"/>
    </row>
    <row r="40" spans="1:8" ht="51.75">
      <c r="A40" s="47" t="s">
        <v>62</v>
      </c>
      <c r="B40" s="81"/>
      <c r="C40" s="82"/>
      <c r="D40" s="82">
        <v>882041.69</v>
      </c>
      <c r="E40" s="82">
        <v>30746</v>
      </c>
      <c r="F40" s="72">
        <f t="shared" si="0"/>
        <v>2868.8014375853768</v>
      </c>
      <c r="G40" s="72"/>
      <c r="H40" s="73"/>
    </row>
    <row r="41" spans="1:8" ht="39">
      <c r="A41" s="47" t="s">
        <v>63</v>
      </c>
      <c r="B41" s="81"/>
      <c r="C41" s="82"/>
      <c r="D41" s="82">
        <v>-240938.6</v>
      </c>
      <c r="E41" s="82">
        <v>-1710497.08</v>
      </c>
      <c r="F41" s="72">
        <f t="shared" si="0"/>
        <v>14.085881982329953</v>
      </c>
      <c r="G41" s="72"/>
      <c r="H41" s="73"/>
    </row>
    <row r="42" spans="1:8" s="7" customFormat="1" ht="14.25">
      <c r="A42" s="105" t="s">
        <v>64</v>
      </c>
      <c r="B42" s="106">
        <v>-42167000</v>
      </c>
      <c r="C42" s="106">
        <v>-89925973.629999995</v>
      </c>
      <c r="D42" s="106">
        <v>14950881.4</v>
      </c>
      <c r="E42" s="106">
        <v>20382535</v>
      </c>
      <c r="F42" s="107">
        <f t="shared" si="0"/>
        <v>73.35143248864776</v>
      </c>
      <c r="G42" s="107">
        <f t="shared" si="1"/>
        <v>-35.456355443830482</v>
      </c>
      <c r="H42" s="108">
        <f t="shared" si="2"/>
        <v>-16.625765389558453</v>
      </c>
    </row>
    <row r="43" spans="1:8">
      <c r="E43" s="101"/>
      <c r="F43" s="13"/>
    </row>
    <row r="44" spans="1:8">
      <c r="E44" s="101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workbookViewId="0">
      <pane xSplit="1" topLeftCell="B1" activePane="topRight" state="frozen"/>
      <selection activeCell="B1" sqref="B1"/>
      <selection pane="topRight" activeCell="D7" sqref="D7:D42"/>
    </sheetView>
  </sheetViews>
  <sheetFormatPr defaultRowHeight="15" outlineLevelRow="3"/>
  <cols>
    <col min="1" max="1" width="62.85546875" style="2" customWidth="1"/>
    <col min="2" max="4" width="17.28515625" style="2" bestFit="1" customWidth="1"/>
    <col min="5" max="5" width="17.28515625" style="10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49" t="s">
        <v>112</v>
      </c>
      <c r="B1" s="149"/>
      <c r="C1" s="149"/>
      <c r="D1" s="149"/>
      <c r="E1" s="149"/>
      <c r="F1" s="149"/>
      <c r="G1" s="149"/>
      <c r="H1" s="149"/>
    </row>
    <row r="2" spans="1:8" ht="37.5" customHeight="1">
      <c r="A2" s="150" t="s">
        <v>2</v>
      </c>
      <c r="B2" s="151" t="s">
        <v>108</v>
      </c>
      <c r="C2" s="151"/>
      <c r="D2" s="152" t="s">
        <v>109</v>
      </c>
      <c r="E2" s="153" t="s">
        <v>91</v>
      </c>
      <c r="F2" s="150" t="s">
        <v>110</v>
      </c>
      <c r="G2" s="151" t="s">
        <v>93</v>
      </c>
      <c r="H2" s="151"/>
    </row>
    <row r="3" spans="1:8" ht="51" customHeight="1">
      <c r="A3" s="150"/>
      <c r="B3" s="104" t="s">
        <v>66</v>
      </c>
      <c r="C3" s="103" t="s">
        <v>67</v>
      </c>
      <c r="D3" s="152"/>
      <c r="E3" s="154"/>
      <c r="F3" s="150"/>
      <c r="G3" s="103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2407305358.96</v>
      </c>
      <c r="C4" s="69">
        <f>C5+C33</f>
        <v>2452351062.8000002</v>
      </c>
      <c r="D4" s="70">
        <f>D5+D33</f>
        <v>491493239.94999993</v>
      </c>
      <c r="E4" s="71">
        <f>E5+E33</f>
        <v>495265779.79000008</v>
      </c>
      <c r="F4" s="72">
        <f>D4/E4*100</f>
        <v>99.23827972899727</v>
      </c>
      <c r="G4" s="72">
        <f>D4/B4*100</f>
        <v>20.41673849645456</v>
      </c>
      <c r="H4" s="73">
        <f>D4/C4*100</f>
        <v>20.041716188416832</v>
      </c>
    </row>
    <row r="5" spans="1:8" s="7" customFormat="1" ht="15" customHeight="1" outlineLevel="1">
      <c r="A5" s="37" t="s">
        <v>6</v>
      </c>
      <c r="B5" s="74">
        <f>B6+B20</f>
        <v>613584886.93000007</v>
      </c>
      <c r="C5" s="74">
        <f>C6+C20</f>
        <v>613584886.93000007</v>
      </c>
      <c r="D5" s="70">
        <f>D6+D20</f>
        <v>137701514.41</v>
      </c>
      <c r="E5" s="75">
        <f>E6+E20</f>
        <v>91074010.560000017</v>
      </c>
      <c r="F5" s="76">
        <f t="shared" ref="F5:F42" si="0">D5/E5*100</f>
        <v>151.19737624739994</v>
      </c>
      <c r="G5" s="76">
        <f t="shared" ref="G5:G42" si="1">D5/B5*100</f>
        <v>22.442129417328605</v>
      </c>
      <c r="H5" s="73">
        <f t="shared" ref="H5:H42" si="2">D5/C5*100</f>
        <v>22.442129417328605</v>
      </c>
    </row>
    <row r="6" spans="1:8" s="7" customFormat="1" ht="15" customHeight="1" outlineLevel="1">
      <c r="A6" s="37" t="s">
        <v>7</v>
      </c>
      <c r="B6" s="74">
        <f>B7+B10+B11+B17+B18+B19</f>
        <v>564893408.18000007</v>
      </c>
      <c r="C6" s="74">
        <f>C7+C10+C11+C17+C18+C19</f>
        <v>564893408.18000007</v>
      </c>
      <c r="D6" s="70">
        <f>D7+D10+D11+D17+D18+D19</f>
        <v>125532706.53</v>
      </c>
      <c r="E6" s="75">
        <f>E7+E10+E11+E17+E18+E19</f>
        <v>77074399.190000013</v>
      </c>
      <c r="F6" s="76">
        <f t="shared" si="0"/>
        <v>162.87211817317311</v>
      </c>
      <c r="G6" s="76">
        <f t="shared" si="1"/>
        <v>22.222370576857521</v>
      </c>
      <c r="H6" s="73">
        <f t="shared" si="2"/>
        <v>22.222370576857521</v>
      </c>
    </row>
    <row r="7" spans="1:8" ht="15" customHeight="1" outlineLevel="2">
      <c r="A7" s="43" t="s">
        <v>9</v>
      </c>
      <c r="B7" s="77">
        <f>B8+B9</f>
        <v>390828823</v>
      </c>
      <c r="C7" s="77">
        <f>C8+C9</f>
        <v>390828823</v>
      </c>
      <c r="D7" s="66">
        <f>D8+D9</f>
        <v>85911326.160000011</v>
      </c>
      <c r="E7" s="66">
        <f>E8+E9</f>
        <v>52581063.969999999</v>
      </c>
      <c r="F7" s="72">
        <f t="shared" si="0"/>
        <v>163.38833730906723</v>
      </c>
      <c r="G7" s="72">
        <f t="shared" si="1"/>
        <v>21.981829666641556</v>
      </c>
      <c r="H7" s="73">
        <f t="shared" si="2"/>
        <v>21.981829666641556</v>
      </c>
    </row>
    <row r="8" spans="1:8" ht="15" customHeight="1" outlineLevel="3">
      <c r="A8" s="43" t="s">
        <v>11</v>
      </c>
      <c r="B8" s="77">
        <v>9244995</v>
      </c>
      <c r="C8" s="77">
        <v>9244995</v>
      </c>
      <c r="D8" s="66">
        <v>2429766.04</v>
      </c>
      <c r="E8" s="66">
        <v>2531341.9700000002</v>
      </c>
      <c r="F8" s="72">
        <f t="shared" si="0"/>
        <v>95.987269550940994</v>
      </c>
      <c r="G8" s="72">
        <f t="shared" si="1"/>
        <v>26.281961645192887</v>
      </c>
      <c r="H8" s="73">
        <f t="shared" si="2"/>
        <v>26.281961645192887</v>
      </c>
    </row>
    <row r="9" spans="1:8" ht="15" customHeight="1" outlineLevel="3">
      <c r="A9" s="43" t="s">
        <v>13</v>
      </c>
      <c r="B9" s="77">
        <v>381583828</v>
      </c>
      <c r="C9" s="77">
        <v>381583828</v>
      </c>
      <c r="D9" s="66">
        <v>83481560.120000005</v>
      </c>
      <c r="E9" s="66">
        <v>50049722</v>
      </c>
      <c r="F9" s="72">
        <f t="shared" si="0"/>
        <v>166.79725038232979</v>
      </c>
      <c r="G9" s="72">
        <f t="shared" si="1"/>
        <v>21.877646271738747</v>
      </c>
      <c r="H9" s="73">
        <f t="shared" si="2"/>
        <v>21.877646271738747</v>
      </c>
    </row>
    <row r="10" spans="1:8" ht="25.5" outlineLevel="2">
      <c r="A10" s="43" t="s">
        <v>15</v>
      </c>
      <c r="B10" s="77">
        <v>37461974.380000003</v>
      </c>
      <c r="C10" s="77">
        <v>37461974.380000003</v>
      </c>
      <c r="D10" s="66">
        <v>9526799.4700000007</v>
      </c>
      <c r="E10" s="66">
        <v>8858947.8300000001</v>
      </c>
      <c r="F10" s="72">
        <f t="shared" si="0"/>
        <v>107.53872415568793</v>
      </c>
      <c r="G10" s="72">
        <f t="shared" si="1"/>
        <v>25.430585620938643</v>
      </c>
      <c r="H10" s="73">
        <f t="shared" si="2"/>
        <v>25.430585620938643</v>
      </c>
    </row>
    <row r="11" spans="1:8" ht="15" customHeight="1" outlineLevel="2">
      <c r="A11" s="43" t="s">
        <v>17</v>
      </c>
      <c r="B11" s="77">
        <f>B12+B13+B14+B15+B16</f>
        <v>102794261.8</v>
      </c>
      <c r="C11" s="77">
        <f>C12+C13+C14+C15+C16</f>
        <v>102794261.8</v>
      </c>
      <c r="D11" s="66">
        <f>D12+D13+D14+D15+D16</f>
        <v>22432598.420000002</v>
      </c>
      <c r="E11" s="66">
        <f>E12+E13+E14+E15+E16</f>
        <v>7607932.3200000012</v>
      </c>
      <c r="F11" s="72">
        <f t="shared" si="0"/>
        <v>294.85801761180755</v>
      </c>
      <c r="G11" s="72">
        <f t="shared" si="1"/>
        <v>21.822811922756571</v>
      </c>
      <c r="H11" s="73">
        <f t="shared" si="2"/>
        <v>21.822811922756571</v>
      </c>
    </row>
    <row r="12" spans="1:8" ht="25.5" customHeight="1" outlineLevel="3">
      <c r="A12" s="43" t="s">
        <v>19</v>
      </c>
      <c r="B12" s="77">
        <v>89549558.799999997</v>
      </c>
      <c r="C12" s="77">
        <v>89549558.799999997</v>
      </c>
      <c r="D12" s="66">
        <v>14573233.32</v>
      </c>
      <c r="E12" s="66">
        <v>9207410.8200000003</v>
      </c>
      <c r="F12" s="72">
        <f t="shared" si="0"/>
        <v>158.27721391929811</v>
      </c>
      <c r="G12" s="72">
        <f t="shared" si="1"/>
        <v>16.273930899590319</v>
      </c>
      <c r="H12" s="73">
        <f t="shared" si="2"/>
        <v>16.273930899590319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69806.36</v>
      </c>
      <c r="E13" s="66">
        <v>-320275.19</v>
      </c>
      <c r="F13" s="72">
        <f t="shared" si="0"/>
        <v>-21.79574384141338</v>
      </c>
      <c r="G13" s="72" t="e">
        <f t="shared" si="1"/>
        <v>#DIV/0!</v>
      </c>
      <c r="H13" s="73" t="e">
        <f t="shared" si="2"/>
        <v>#DIV/0!</v>
      </c>
    </row>
    <row r="14" spans="1:8" ht="15" customHeight="1" outlineLevel="3">
      <c r="A14" s="43" t="s">
        <v>23</v>
      </c>
      <c r="B14" s="77">
        <v>267000</v>
      </c>
      <c r="C14" s="77">
        <v>267000</v>
      </c>
      <c r="D14" s="66">
        <v>362538.22</v>
      </c>
      <c r="E14" s="66">
        <v>177262.81</v>
      </c>
      <c r="F14" s="72">
        <f t="shared" si="0"/>
        <v>204.52018108028415</v>
      </c>
      <c r="G14" s="72">
        <f t="shared" si="1"/>
        <v>135.78210486891385</v>
      </c>
      <c r="H14" s="73">
        <f t="shared" si="2"/>
        <v>135.78210486891385</v>
      </c>
    </row>
    <row r="15" spans="1:8" ht="15" customHeight="1" outlineLevel="3">
      <c r="A15" s="43" t="s">
        <v>25</v>
      </c>
      <c r="B15" s="77">
        <v>12977703</v>
      </c>
      <c r="C15" s="77">
        <v>12977703</v>
      </c>
      <c r="D15" s="66">
        <v>7427020.5199999996</v>
      </c>
      <c r="E15" s="66">
        <v>-1456466.12</v>
      </c>
      <c r="F15" s="72">
        <f t="shared" si="0"/>
        <v>-509.93431416035958</v>
      </c>
      <c r="G15" s="72">
        <f t="shared" si="1"/>
        <v>57.229083760045974</v>
      </c>
      <c r="H15" s="73">
        <f t="shared" si="2"/>
        <v>57.229083760045974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66">
        <v>0</v>
      </c>
      <c r="F16" s="72"/>
      <c r="G16" s="72"/>
      <c r="H16" s="73"/>
    </row>
    <row r="17" spans="1:8" ht="15" customHeight="1" outlineLevel="2">
      <c r="A17" s="43" t="s">
        <v>28</v>
      </c>
      <c r="B17" s="77">
        <v>23792822</v>
      </c>
      <c r="C17" s="77">
        <v>23792822</v>
      </c>
      <c r="D17" s="66">
        <v>5263289.16</v>
      </c>
      <c r="E17" s="66">
        <v>5473632.2300000004</v>
      </c>
      <c r="F17" s="72">
        <f t="shared" si="0"/>
        <v>96.157157420128684</v>
      </c>
      <c r="G17" s="72">
        <f t="shared" si="1"/>
        <v>22.121332055524981</v>
      </c>
      <c r="H17" s="73">
        <f t="shared" si="2"/>
        <v>22.121332055524981</v>
      </c>
    </row>
    <row r="18" spans="1:8" ht="15" customHeight="1" outlineLevel="2">
      <c r="A18" s="43" t="s">
        <v>30</v>
      </c>
      <c r="B18" s="77">
        <v>10015527</v>
      </c>
      <c r="C18" s="77">
        <v>10015527</v>
      </c>
      <c r="D18" s="66">
        <v>2398693.3199999998</v>
      </c>
      <c r="E18" s="66">
        <v>2552822.84</v>
      </c>
      <c r="F18" s="72">
        <f t="shared" si="0"/>
        <v>93.962388710060267</v>
      </c>
      <c r="G18" s="72">
        <f t="shared" si="1"/>
        <v>23.949746428720125</v>
      </c>
      <c r="H18" s="73">
        <f t="shared" si="2"/>
        <v>23.949746428720125</v>
      </c>
    </row>
    <row r="19" spans="1:8" ht="25.5" outlineLevel="2">
      <c r="A19" s="43" t="s">
        <v>31</v>
      </c>
      <c r="B19" s="77"/>
      <c r="C19" s="77"/>
      <c r="D19" s="66">
        <v>0</v>
      </c>
      <c r="E19" s="66">
        <v>0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48691478.75</v>
      </c>
      <c r="C20" s="74">
        <f>C21+C22+C23+C26+C28+C29</f>
        <v>48691478.75</v>
      </c>
      <c r="D20" s="70">
        <f>D21+D22+D23+D26+D28+D29</f>
        <v>12168807.879999999</v>
      </c>
      <c r="E20" s="52">
        <f>E21+E22+E23+E26+E28+E29</f>
        <v>13999611.370000001</v>
      </c>
      <c r="F20" s="76">
        <f t="shared" si="0"/>
        <v>86.922469191371547</v>
      </c>
      <c r="G20" s="76">
        <f t="shared" si="1"/>
        <v>24.991658073231136</v>
      </c>
      <c r="H20" s="73">
        <f t="shared" si="2"/>
        <v>24.991658073231136</v>
      </c>
    </row>
    <row r="21" spans="1:8" ht="25.5" outlineLevel="2">
      <c r="A21" s="43" t="s">
        <v>34</v>
      </c>
      <c r="B21" s="77">
        <v>11534272.75</v>
      </c>
      <c r="C21" s="77">
        <v>11534272.75</v>
      </c>
      <c r="D21" s="66">
        <v>2210335.31</v>
      </c>
      <c r="E21" s="66">
        <v>4114792.19</v>
      </c>
      <c r="F21" s="72">
        <f t="shared" si="0"/>
        <v>53.716815040421274</v>
      </c>
      <c r="G21" s="72">
        <f t="shared" si="1"/>
        <v>19.163196136488104</v>
      </c>
      <c r="H21" s="73">
        <f t="shared" si="2"/>
        <v>19.163196136488104</v>
      </c>
    </row>
    <row r="22" spans="1:8" outlineLevel="2">
      <c r="A22" s="43" t="s">
        <v>36</v>
      </c>
      <c r="B22" s="77">
        <v>2650000</v>
      </c>
      <c r="C22" s="77">
        <v>2650000</v>
      </c>
      <c r="D22" s="66">
        <v>712423.92</v>
      </c>
      <c r="E22" s="66">
        <v>1480036.73</v>
      </c>
      <c r="F22" s="72">
        <f t="shared" si="0"/>
        <v>48.135556743919459</v>
      </c>
      <c r="G22" s="72">
        <f t="shared" si="1"/>
        <v>26.883921509433961</v>
      </c>
      <c r="H22" s="73">
        <f t="shared" si="2"/>
        <v>26.883921509433961</v>
      </c>
    </row>
    <row r="23" spans="1:8" ht="25.5" outlineLevel="2">
      <c r="A23" s="43" t="s">
        <v>38</v>
      </c>
      <c r="B23" s="77">
        <f>B24+B25</f>
        <v>22340000</v>
      </c>
      <c r="C23" s="77">
        <f>C24+C25</f>
        <v>22340000</v>
      </c>
      <c r="D23" s="66">
        <f>D24+D25</f>
        <v>6153009.1200000001</v>
      </c>
      <c r="E23" s="66">
        <f>E24+E25</f>
        <v>5677855.04</v>
      </c>
      <c r="F23" s="72">
        <f t="shared" si="0"/>
        <v>108.36854897936952</v>
      </c>
      <c r="G23" s="72">
        <f t="shared" si="1"/>
        <v>27.5425654431513</v>
      </c>
      <c r="H23" s="73">
        <f t="shared" si="2"/>
        <v>27.5425654431513</v>
      </c>
    </row>
    <row r="24" spans="1:8" ht="15" customHeight="1" outlineLevel="3">
      <c r="A24" s="43" t="s">
        <v>40</v>
      </c>
      <c r="B24" s="77">
        <v>22340000</v>
      </c>
      <c r="C24" s="77">
        <v>22340000</v>
      </c>
      <c r="D24" s="66">
        <v>5873303.8700000001</v>
      </c>
      <c r="E24" s="66">
        <v>5490167.4000000004</v>
      </c>
      <c r="F24" s="72">
        <f t="shared" si="0"/>
        <v>106.97859358532492</v>
      </c>
      <c r="G24" s="72">
        <f t="shared" si="1"/>
        <v>26.290527618621308</v>
      </c>
      <c r="H24" s="73">
        <f t="shared" si="2"/>
        <v>26.290527618621308</v>
      </c>
    </row>
    <row r="25" spans="1:8" ht="15" customHeight="1" outlineLevel="3">
      <c r="A25" s="43" t="s">
        <v>42</v>
      </c>
      <c r="B25" s="77"/>
      <c r="C25" s="77"/>
      <c r="D25" s="66">
        <v>279705.25</v>
      </c>
      <c r="E25" s="66">
        <v>187687.64</v>
      </c>
      <c r="F25" s="72">
        <f t="shared" si="0"/>
        <v>149.0269950647789</v>
      </c>
      <c r="G25" s="72"/>
      <c r="H25" s="73"/>
    </row>
    <row r="26" spans="1:8" ht="25.5" customHeight="1" outlineLevel="2">
      <c r="A26" s="43" t="s">
        <v>44</v>
      </c>
      <c r="B26" s="77">
        <v>10067206</v>
      </c>
      <c r="C26" s="77">
        <v>10067206</v>
      </c>
      <c r="D26" s="66">
        <v>2549425.92</v>
      </c>
      <c r="E26" s="66">
        <v>2533392.19</v>
      </c>
      <c r="F26" s="72">
        <f t="shared" si="0"/>
        <v>100.63289569073788</v>
      </c>
      <c r="G26" s="72">
        <f t="shared" si="1"/>
        <v>25.32406628015757</v>
      </c>
      <c r="H26" s="73">
        <f t="shared" si="2"/>
        <v>25.32406628015757</v>
      </c>
    </row>
    <row r="27" spans="1:8" ht="25.5" outlineLevel="3">
      <c r="A27" s="43" t="s">
        <v>46</v>
      </c>
      <c r="B27" s="77">
        <v>10067206</v>
      </c>
      <c r="C27" s="77">
        <v>10067206</v>
      </c>
      <c r="D27" s="66">
        <v>2549425.92</v>
      </c>
      <c r="E27" s="66">
        <v>2533392.19</v>
      </c>
      <c r="F27" s="72">
        <f t="shared" si="0"/>
        <v>100.63289569073788</v>
      </c>
      <c r="G27" s="72">
        <f t="shared" si="1"/>
        <v>25.32406628015757</v>
      </c>
      <c r="H27" s="73">
        <f t="shared" si="2"/>
        <v>25.32406628015757</v>
      </c>
    </row>
    <row r="28" spans="1:8" outlineLevel="2">
      <c r="A28" s="43" t="s">
        <v>48</v>
      </c>
      <c r="B28" s="77">
        <v>2100000</v>
      </c>
      <c r="C28" s="77">
        <v>2100000</v>
      </c>
      <c r="D28" s="66">
        <v>672141.92</v>
      </c>
      <c r="E28" s="66">
        <v>185172.08</v>
      </c>
      <c r="F28" s="72">
        <f t="shared" si="0"/>
        <v>362.98232433312847</v>
      </c>
      <c r="G28" s="72">
        <f t="shared" si="1"/>
        <v>32.006758095238098</v>
      </c>
      <c r="H28" s="73">
        <f t="shared" si="2"/>
        <v>32.006758095238098</v>
      </c>
    </row>
    <row r="29" spans="1:8" ht="15" customHeight="1" outlineLevel="2">
      <c r="A29" s="43" t="s">
        <v>50</v>
      </c>
      <c r="B29" s="77">
        <f>B30+B31</f>
        <v>0</v>
      </c>
      <c r="C29" s="77">
        <f>C30+C31</f>
        <v>0</v>
      </c>
      <c r="D29" s="77">
        <f>D30+D31+D32</f>
        <v>-128528.31</v>
      </c>
      <c r="E29" s="77">
        <f>E30+E31</f>
        <v>8363.14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6710</v>
      </c>
      <c r="E30" s="66">
        <v>3363.14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-135238.31</v>
      </c>
      <c r="E31" s="77">
        <v>5000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/>
      <c r="D32" s="66">
        <v>0</v>
      </c>
      <c r="E32" s="100"/>
      <c r="F32" s="72"/>
      <c r="G32" s="72"/>
      <c r="H32" s="73"/>
    </row>
    <row r="33" spans="1:8">
      <c r="A33" s="32" t="s">
        <v>55</v>
      </c>
      <c r="B33" s="79">
        <f>B34+B40+B41</f>
        <v>1793720472.03</v>
      </c>
      <c r="C33" s="79">
        <f>C34+C40+C41+C39</f>
        <v>1838766175.8699999</v>
      </c>
      <c r="D33" s="79">
        <f>D34+D40+D41+D39</f>
        <v>353791725.53999996</v>
      </c>
      <c r="E33" s="80">
        <f>E34+E40+E41+E39</f>
        <v>404191769.23000008</v>
      </c>
      <c r="F33" s="76">
        <f t="shared" si="0"/>
        <v>87.530660560947581</v>
      </c>
      <c r="G33" s="76">
        <f t="shared" si="1"/>
        <v>19.723905204672427</v>
      </c>
      <c r="H33" s="73">
        <f t="shared" si="2"/>
        <v>19.24071315770238</v>
      </c>
    </row>
    <row r="34" spans="1:8" ht="46.5" customHeight="1">
      <c r="A34" s="46" t="s">
        <v>56</v>
      </c>
      <c r="B34" s="79">
        <f>B35+B36+B37+B38</f>
        <v>1793720472.03</v>
      </c>
      <c r="C34" s="79">
        <f>C35+C36+C37+C38</f>
        <v>1838766175.8699999</v>
      </c>
      <c r="D34" s="79">
        <f>D35+D36+D37+D38</f>
        <v>353294595.18000001</v>
      </c>
      <c r="E34" s="80">
        <f>E35+E36+E37+E38</f>
        <v>405871520.31000006</v>
      </c>
      <c r="F34" s="76">
        <f t="shared" si="0"/>
        <v>87.045919090395302</v>
      </c>
      <c r="G34" s="76">
        <f t="shared" si="1"/>
        <v>19.696190163909282</v>
      </c>
      <c r="H34" s="73">
        <f t="shared" si="2"/>
        <v>19.213677074130487</v>
      </c>
    </row>
    <row r="35" spans="1:8">
      <c r="A35" s="47" t="s">
        <v>57</v>
      </c>
      <c r="B35" s="81"/>
      <c r="C35" s="82">
        <v>2187360</v>
      </c>
      <c r="D35" s="82">
        <v>637980</v>
      </c>
      <c r="E35" s="54">
        <v>364560</v>
      </c>
      <c r="F35" s="72"/>
      <c r="G35" s="72"/>
      <c r="H35" s="73"/>
    </row>
    <row r="36" spans="1:8" ht="26.25">
      <c r="A36" s="47" t="s">
        <v>58</v>
      </c>
      <c r="B36" s="81">
        <v>353329198.44999999</v>
      </c>
      <c r="C36" s="82">
        <v>380900082.87</v>
      </c>
      <c r="D36" s="82">
        <v>64108813.600000001</v>
      </c>
      <c r="E36" s="54">
        <v>40602807.780000001</v>
      </c>
      <c r="F36" s="72">
        <f t="shared" si="0"/>
        <v>157.89256237490676</v>
      </c>
      <c r="G36" s="72">
        <f t="shared" si="1"/>
        <v>18.144216181746472</v>
      </c>
      <c r="H36" s="73">
        <f t="shared" si="2"/>
        <v>16.83087415391299</v>
      </c>
    </row>
    <row r="37" spans="1:8">
      <c r="A37" s="47" t="s">
        <v>59</v>
      </c>
      <c r="B37" s="81">
        <v>1252074088.5</v>
      </c>
      <c r="C37" s="82">
        <v>1267149019.5</v>
      </c>
      <c r="D37" s="82">
        <v>278198645.38999999</v>
      </c>
      <c r="E37" s="54">
        <v>344756999.66000003</v>
      </c>
      <c r="F37" s="72">
        <f t="shared" si="0"/>
        <v>80.694125330119476</v>
      </c>
      <c r="G37" s="72">
        <f t="shared" si="1"/>
        <v>22.219024253052417</v>
      </c>
      <c r="H37" s="73">
        <f t="shared" si="2"/>
        <v>21.954690498815477</v>
      </c>
    </row>
    <row r="38" spans="1:8">
      <c r="A38" s="47" t="s">
        <v>60</v>
      </c>
      <c r="B38" s="81">
        <v>188317185.08000001</v>
      </c>
      <c r="C38" s="82">
        <v>188529713.5</v>
      </c>
      <c r="D38" s="82">
        <v>10349156.189999999</v>
      </c>
      <c r="E38" s="54">
        <v>20147152.870000001</v>
      </c>
      <c r="F38" s="72">
        <f t="shared" si="0"/>
        <v>51.367834734655482</v>
      </c>
      <c r="G38" s="72">
        <f t="shared" si="1"/>
        <v>5.4955983892832299</v>
      </c>
      <c r="H38" s="73">
        <f t="shared" si="2"/>
        <v>5.4894032340424683</v>
      </c>
    </row>
    <row r="39" spans="1:8">
      <c r="A39" s="47" t="s">
        <v>113</v>
      </c>
      <c r="B39" s="81"/>
      <c r="C39" s="82"/>
      <c r="D39" s="82">
        <v>-143972.73000000001</v>
      </c>
      <c r="E39" s="81"/>
      <c r="F39" s="72" t="e">
        <f t="shared" si="0"/>
        <v>#DIV/0!</v>
      </c>
      <c r="G39" s="72"/>
      <c r="H39" s="73"/>
    </row>
    <row r="40" spans="1:8" ht="51.75">
      <c r="A40" s="47" t="s">
        <v>62</v>
      </c>
      <c r="B40" s="81"/>
      <c r="C40" s="82"/>
      <c r="D40" s="82">
        <v>882041.69</v>
      </c>
      <c r="E40" s="54">
        <v>30746</v>
      </c>
      <c r="F40" s="72">
        <f t="shared" si="0"/>
        <v>2868.8014375853768</v>
      </c>
      <c r="G40" s="72"/>
      <c r="H40" s="73"/>
    </row>
    <row r="41" spans="1:8" ht="39">
      <c r="A41" s="47" t="s">
        <v>63</v>
      </c>
      <c r="B41" s="81"/>
      <c r="C41" s="82"/>
      <c r="D41" s="82">
        <v>-240938.6</v>
      </c>
      <c r="E41" s="54">
        <v>-1710497.08</v>
      </c>
      <c r="F41" s="72">
        <f t="shared" si="0"/>
        <v>14.085881982329953</v>
      </c>
      <c r="G41" s="72"/>
      <c r="H41" s="73"/>
    </row>
    <row r="42" spans="1:8" s="7" customFormat="1" ht="14.25">
      <c r="A42" s="105" t="s">
        <v>64</v>
      </c>
      <c r="B42" s="106">
        <v>-42167000</v>
      </c>
      <c r="C42" s="106">
        <v>-68326784.939999998</v>
      </c>
      <c r="D42" s="106">
        <v>-1125156.0900000001</v>
      </c>
      <c r="E42" s="106">
        <v>-17984561.129999999</v>
      </c>
      <c r="F42" s="107">
        <f t="shared" si="0"/>
        <v>6.2562332317530407</v>
      </c>
      <c r="G42" s="107">
        <f t="shared" si="1"/>
        <v>2.6683332700927269</v>
      </c>
      <c r="H42" s="108">
        <f t="shared" si="2"/>
        <v>1.6467276939607749</v>
      </c>
    </row>
    <row r="43" spans="1:8">
      <c r="E43" s="101"/>
      <c r="F43" s="13"/>
    </row>
    <row r="44" spans="1:8">
      <c r="E44" s="101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workbookViewId="0">
      <pane xSplit="1" topLeftCell="B1" activePane="topRight" state="frozen"/>
      <selection activeCell="B1" sqref="B1"/>
      <selection pane="topRight" activeCell="E42" sqref="E42"/>
    </sheetView>
  </sheetViews>
  <sheetFormatPr defaultRowHeight="15" outlineLevelRow="3"/>
  <cols>
    <col min="1" max="1" width="62.85546875" style="2" customWidth="1"/>
    <col min="2" max="4" width="17.28515625" style="2" bestFit="1" customWidth="1"/>
    <col min="5" max="5" width="17.28515625" style="102" bestFit="1" customWidth="1"/>
    <col min="6" max="6" width="11.7109375" style="2" customWidth="1"/>
    <col min="7" max="7" width="9.28515625" style="2" customWidth="1"/>
    <col min="8" max="8" width="8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49" t="s">
        <v>135</v>
      </c>
      <c r="B1" s="149"/>
      <c r="C1" s="149"/>
      <c r="D1" s="149"/>
      <c r="E1" s="149"/>
      <c r="F1" s="149"/>
      <c r="G1" s="149"/>
      <c r="H1" s="149"/>
    </row>
    <row r="2" spans="1:8" ht="37.5" customHeight="1">
      <c r="A2" s="150" t="s">
        <v>2</v>
      </c>
      <c r="B2" s="151" t="s">
        <v>124</v>
      </c>
      <c r="C2" s="151"/>
      <c r="D2" s="152" t="s">
        <v>125</v>
      </c>
      <c r="E2" s="153" t="s">
        <v>109</v>
      </c>
      <c r="F2" s="150" t="s">
        <v>126</v>
      </c>
      <c r="G2" s="151" t="s">
        <v>127</v>
      </c>
      <c r="H2" s="151"/>
    </row>
    <row r="3" spans="1:8" ht="51" customHeight="1">
      <c r="A3" s="150"/>
      <c r="B3" s="146" t="s">
        <v>66</v>
      </c>
      <c r="C3" s="145" t="s">
        <v>67</v>
      </c>
      <c r="D3" s="152"/>
      <c r="E3" s="154"/>
      <c r="F3" s="150"/>
      <c r="G3" s="145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2616693376.4200001</v>
      </c>
      <c r="C4" s="69">
        <f>C5+C33</f>
        <v>2758425866.5</v>
      </c>
      <c r="D4" s="70">
        <f>D5+D33</f>
        <v>2012549201.4000001</v>
      </c>
      <c r="E4" s="70">
        <f>E5+E33</f>
        <v>1786749929.5900004</v>
      </c>
      <c r="F4" s="72">
        <f>D4/E4*100</f>
        <v>112.63743001024284</v>
      </c>
      <c r="G4" s="72">
        <f>D4/B4*100</f>
        <v>76.911923251529259</v>
      </c>
      <c r="H4" s="73">
        <f>D4/C4*100</f>
        <v>72.96006123788284</v>
      </c>
    </row>
    <row r="5" spans="1:8" s="7" customFormat="1" ht="15" customHeight="1" outlineLevel="1">
      <c r="A5" s="37" t="s">
        <v>6</v>
      </c>
      <c r="B5" s="74">
        <f>B6+B20</f>
        <v>812409543</v>
      </c>
      <c r="C5" s="74">
        <f>C6+C20</f>
        <v>813248051.88</v>
      </c>
      <c r="D5" s="70">
        <f>D6+D20</f>
        <v>669115865.86000001</v>
      </c>
      <c r="E5" s="70">
        <f>E6+E20</f>
        <v>551924362.41000009</v>
      </c>
      <c r="F5" s="76">
        <f t="shared" ref="F5:F42" si="0">D5/E5*100</f>
        <v>121.23325430649201</v>
      </c>
      <c r="G5" s="76">
        <f t="shared" ref="G5:G42" si="1">D5/B5*100</f>
        <v>82.36189144075577</v>
      </c>
      <c r="H5" s="73">
        <f t="shared" ref="H5:H42" si="2">D5/C5*100</f>
        <v>82.276971252890547</v>
      </c>
    </row>
    <row r="6" spans="1:8" s="7" customFormat="1" ht="15" customHeight="1" outlineLevel="1">
      <c r="A6" s="37" t="s">
        <v>7</v>
      </c>
      <c r="B6" s="74">
        <f>B7+B10+B11+B17+B18+B19</f>
        <v>761604198</v>
      </c>
      <c r="C6" s="74">
        <f>C7+C10+C11+C17+C18+C19</f>
        <v>761604198</v>
      </c>
      <c r="D6" s="70">
        <f>D7+D10+D11+D17+D18+D19</f>
        <v>630741736.64999998</v>
      </c>
      <c r="E6" s="70">
        <f>E7+E10+E11+E17+E18+E19</f>
        <v>505268489.13000011</v>
      </c>
      <c r="F6" s="76">
        <f t="shared" si="0"/>
        <v>124.83298488216568</v>
      </c>
      <c r="G6" s="76">
        <f t="shared" si="1"/>
        <v>82.817523630561709</v>
      </c>
      <c r="H6" s="73">
        <f t="shared" si="2"/>
        <v>82.817523630561709</v>
      </c>
    </row>
    <row r="7" spans="1:8" ht="15" customHeight="1" outlineLevel="2">
      <c r="A7" s="43" t="s">
        <v>9</v>
      </c>
      <c r="B7" s="77">
        <f>B8+B9</f>
        <v>527588199</v>
      </c>
      <c r="C7" s="77">
        <f>C8+C9</f>
        <v>527588199</v>
      </c>
      <c r="D7" s="66">
        <f>D8+D9</f>
        <v>418689639.06999999</v>
      </c>
      <c r="E7" s="66">
        <f>E8+E9</f>
        <v>332257361.28000003</v>
      </c>
      <c r="F7" s="72">
        <f t="shared" si="0"/>
        <v>126.01365322863734</v>
      </c>
      <c r="G7" s="72">
        <f t="shared" si="1"/>
        <v>79.359174421185259</v>
      </c>
      <c r="H7" s="73">
        <f t="shared" si="2"/>
        <v>79.359174421185259</v>
      </c>
    </row>
    <row r="8" spans="1:8" ht="15" customHeight="1" outlineLevel="3">
      <c r="A8" s="43" t="s">
        <v>11</v>
      </c>
      <c r="B8" s="77">
        <v>10656216</v>
      </c>
      <c r="C8" s="77">
        <v>10656216</v>
      </c>
      <c r="D8" s="66">
        <v>9127531.1400000006</v>
      </c>
      <c r="E8" s="66">
        <v>7958209.1600000001</v>
      </c>
      <c r="F8" s="72">
        <f t="shared" si="0"/>
        <v>114.69328031584433</v>
      </c>
      <c r="G8" s="72">
        <f t="shared" si="1"/>
        <v>85.654524457837567</v>
      </c>
      <c r="H8" s="73">
        <f t="shared" si="2"/>
        <v>85.654524457837567</v>
      </c>
    </row>
    <row r="9" spans="1:8" ht="15" customHeight="1" outlineLevel="3">
      <c r="A9" s="43" t="s">
        <v>13</v>
      </c>
      <c r="B9" s="77">
        <v>516931983</v>
      </c>
      <c r="C9" s="77">
        <v>516931983</v>
      </c>
      <c r="D9" s="66">
        <v>409562107.93000001</v>
      </c>
      <c r="E9" s="66">
        <v>324299152.12</v>
      </c>
      <c r="F9" s="72">
        <f t="shared" si="0"/>
        <v>126.29145196730278</v>
      </c>
      <c r="G9" s="72">
        <f t="shared" si="1"/>
        <v>79.229399882189142</v>
      </c>
      <c r="H9" s="73">
        <f t="shared" si="2"/>
        <v>79.229399882189142</v>
      </c>
    </row>
    <row r="10" spans="1:8" ht="25.5" outlineLevel="2">
      <c r="A10" s="43" t="s">
        <v>15</v>
      </c>
      <c r="B10" s="77">
        <v>43871840.719999999</v>
      </c>
      <c r="C10" s="77">
        <v>43871840.719999999</v>
      </c>
      <c r="D10" s="66">
        <v>32414649.050000001</v>
      </c>
      <c r="E10" s="66">
        <v>26787119.539999999</v>
      </c>
      <c r="F10" s="72">
        <f t="shared" si="0"/>
        <v>121.00834134702936</v>
      </c>
      <c r="G10" s="72">
        <f t="shared" si="1"/>
        <v>73.884862175894597</v>
      </c>
      <c r="H10" s="73">
        <f>D10/C10*100</f>
        <v>73.884862175894597</v>
      </c>
    </row>
    <row r="11" spans="1:8" ht="15" customHeight="1" outlineLevel="2">
      <c r="A11" s="43" t="s">
        <v>17</v>
      </c>
      <c r="B11" s="77">
        <f>B12+B13+B14+B15+B16</f>
        <v>154949158.28</v>
      </c>
      <c r="C11" s="77">
        <f>C12+C13+C14+C15+C16</f>
        <v>154949158.28</v>
      </c>
      <c r="D11" s="66">
        <f>D12+D13+D14+D15+D16</f>
        <v>142720942.18000001</v>
      </c>
      <c r="E11" s="66">
        <f>E12+E13+E14+E15+E16</f>
        <v>122023293.34</v>
      </c>
      <c r="F11" s="72">
        <f t="shared" si="0"/>
        <v>116.96204738740255</v>
      </c>
      <c r="G11" s="72">
        <f t="shared" si="1"/>
        <v>92.108239737641512</v>
      </c>
      <c r="H11" s="73">
        <f t="shared" si="2"/>
        <v>92.108239737641512</v>
      </c>
    </row>
    <row r="12" spans="1:8" ht="25.5" customHeight="1" outlineLevel="3">
      <c r="A12" s="43" t="s">
        <v>19</v>
      </c>
      <c r="B12" s="77">
        <v>139182568</v>
      </c>
      <c r="C12" s="77">
        <v>139182568</v>
      </c>
      <c r="D12" s="66">
        <v>132899440.33</v>
      </c>
      <c r="E12" s="66">
        <v>106829659.63</v>
      </c>
      <c r="F12" s="72">
        <f t="shared" si="0"/>
        <v>124.40312998308858</v>
      </c>
      <c r="G12" s="72">
        <f t="shared" si="1"/>
        <v>95.485693531678479</v>
      </c>
      <c r="H12" s="73">
        <f t="shared" si="2"/>
        <v>95.485693531678479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11420.78</v>
      </c>
      <c r="E13" s="66">
        <v>162727.67999999999</v>
      </c>
      <c r="F13" s="72">
        <f t="shared" si="0"/>
        <v>7.0183388591295595</v>
      </c>
      <c r="G13" s="72"/>
      <c r="H13" s="73"/>
    </row>
    <row r="14" spans="1:8" ht="15" customHeight="1" outlineLevel="3">
      <c r="A14" s="43" t="s">
        <v>23</v>
      </c>
      <c r="B14" s="77">
        <v>2529333</v>
      </c>
      <c r="C14" s="77">
        <v>2529333</v>
      </c>
      <c r="D14" s="66">
        <v>-641978.9</v>
      </c>
      <c r="E14" s="66">
        <v>2333158.02</v>
      </c>
      <c r="F14" s="72">
        <f t="shared" si="0"/>
        <v>-27.515448782161783</v>
      </c>
      <c r="G14" s="72">
        <f t="shared" si="1"/>
        <v>-25.381351526271946</v>
      </c>
      <c r="H14" s="73">
        <f t="shared" si="2"/>
        <v>-25.381351526271946</v>
      </c>
    </row>
    <row r="15" spans="1:8" ht="15" customHeight="1" outlineLevel="3">
      <c r="A15" s="43" t="s">
        <v>25</v>
      </c>
      <c r="B15" s="77">
        <v>13237257.279999999</v>
      </c>
      <c r="C15" s="77">
        <v>13237257.279999999</v>
      </c>
      <c r="D15" s="66">
        <v>10452059.970000001</v>
      </c>
      <c r="E15" s="66">
        <v>12697748.01</v>
      </c>
      <c r="F15" s="72">
        <f t="shared" si="0"/>
        <v>82.314280939963311</v>
      </c>
      <c r="G15" s="72">
        <f t="shared" si="1"/>
        <v>78.959407896316122</v>
      </c>
      <c r="H15" s="73">
        <f t="shared" si="2"/>
        <v>78.959407896316122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66"/>
      <c r="F16" s="72"/>
      <c r="G16" s="72"/>
      <c r="H16" s="73"/>
    </row>
    <row r="17" spans="1:8" ht="15" customHeight="1" outlineLevel="2">
      <c r="A17" s="43" t="s">
        <v>28</v>
      </c>
      <c r="B17" s="77">
        <v>19695000</v>
      </c>
      <c r="C17" s="77">
        <v>19695000</v>
      </c>
      <c r="D17" s="66">
        <v>13769468.640000001</v>
      </c>
      <c r="E17" s="66">
        <v>14880743.99</v>
      </c>
      <c r="F17" s="72">
        <f t="shared" si="0"/>
        <v>92.532125068835356</v>
      </c>
      <c r="G17" s="72">
        <f t="shared" si="1"/>
        <v>69.913524447829403</v>
      </c>
      <c r="H17" s="73">
        <f t="shared" si="2"/>
        <v>69.913524447829403</v>
      </c>
    </row>
    <row r="18" spans="1:8" ht="15" customHeight="1" outlineLevel="2">
      <c r="A18" s="43" t="s">
        <v>30</v>
      </c>
      <c r="B18" s="77">
        <v>15500000</v>
      </c>
      <c r="C18" s="77">
        <v>15500000</v>
      </c>
      <c r="D18" s="66">
        <v>23147037.710000001</v>
      </c>
      <c r="E18" s="66">
        <v>9319970.9800000004</v>
      </c>
      <c r="F18" s="72">
        <f t="shared" si="0"/>
        <v>248.35954703798873</v>
      </c>
      <c r="G18" s="72">
        <f t="shared" si="1"/>
        <v>149.33572716129032</v>
      </c>
      <c r="H18" s="73">
        <f t="shared" si="2"/>
        <v>149.33572716129032</v>
      </c>
    </row>
    <row r="19" spans="1:8" ht="25.5" outlineLevel="2">
      <c r="A19" s="43" t="s">
        <v>31</v>
      </c>
      <c r="B19" s="77"/>
      <c r="C19" s="77"/>
      <c r="D19" s="66">
        <v>0</v>
      </c>
      <c r="E19" s="66">
        <v>0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50805345</v>
      </c>
      <c r="C20" s="74">
        <f>C21+C22+C23+C26+C28+C29</f>
        <v>51643853.880000003</v>
      </c>
      <c r="D20" s="70">
        <f>D21+D22+D23+D26+D28+D29</f>
        <v>38374129.210000008</v>
      </c>
      <c r="E20" s="70">
        <f>E21+E22+E23+E26+E28+E29</f>
        <v>46655873.280000001</v>
      </c>
      <c r="F20" s="76">
        <f t="shared" si="0"/>
        <v>82.249300060684689</v>
      </c>
      <c r="G20" s="76">
        <f t="shared" si="1"/>
        <v>75.531677247738415</v>
      </c>
      <c r="H20" s="73">
        <f t="shared" si="2"/>
        <v>74.305316754954788</v>
      </c>
    </row>
    <row r="21" spans="1:8" ht="25.5" outlineLevel="2">
      <c r="A21" s="43" t="s">
        <v>34</v>
      </c>
      <c r="B21" s="77">
        <v>11625490</v>
      </c>
      <c r="C21" s="77">
        <v>11625490</v>
      </c>
      <c r="D21" s="66">
        <v>7847970.8300000001</v>
      </c>
      <c r="E21" s="66">
        <v>9193818.1699999999</v>
      </c>
      <c r="F21" s="72">
        <f t="shared" si="0"/>
        <v>85.36138832512934</v>
      </c>
      <c r="G21" s="72">
        <f t="shared" si="1"/>
        <v>67.506581055938284</v>
      </c>
      <c r="H21" s="73">
        <f t="shared" si="2"/>
        <v>67.506581055938284</v>
      </c>
    </row>
    <row r="22" spans="1:8" outlineLevel="2">
      <c r="A22" s="43" t="s">
        <v>36</v>
      </c>
      <c r="B22" s="77">
        <v>1400000</v>
      </c>
      <c r="C22" s="77">
        <v>1400000</v>
      </c>
      <c r="D22" s="66">
        <v>1305175.3999999999</v>
      </c>
      <c r="E22" s="66">
        <v>1078243.48</v>
      </c>
      <c r="F22" s="72">
        <f t="shared" si="0"/>
        <v>121.04644490871392</v>
      </c>
      <c r="G22" s="72">
        <f t="shared" si="1"/>
        <v>93.226814285714283</v>
      </c>
      <c r="H22" s="73">
        <f t="shared" si="2"/>
        <v>93.226814285714283</v>
      </c>
    </row>
    <row r="23" spans="1:8" ht="25.5" outlineLevel="2">
      <c r="A23" s="43" t="s">
        <v>38</v>
      </c>
      <c r="B23" s="77">
        <f>B24+B25</f>
        <v>25245841</v>
      </c>
      <c r="C23" s="77">
        <f>C24+C25</f>
        <v>25245841</v>
      </c>
      <c r="D23" s="66">
        <f>D24+D25</f>
        <v>16243943.549999999</v>
      </c>
      <c r="E23" s="66">
        <f>E24+E25</f>
        <v>16834565.190000001</v>
      </c>
      <c r="F23" s="72">
        <f t="shared" si="0"/>
        <v>96.491613336405962</v>
      </c>
      <c r="G23" s="72">
        <f t="shared" si="1"/>
        <v>64.343047831125915</v>
      </c>
      <c r="H23" s="73">
        <f t="shared" si="2"/>
        <v>64.343047831125915</v>
      </c>
    </row>
    <row r="24" spans="1:8" ht="15" customHeight="1" outlineLevel="3">
      <c r="A24" s="43" t="s">
        <v>40</v>
      </c>
      <c r="B24" s="77">
        <v>25245841</v>
      </c>
      <c r="C24" s="77">
        <v>25245841</v>
      </c>
      <c r="D24" s="66">
        <v>16085537.869999999</v>
      </c>
      <c r="E24" s="66">
        <v>16389326.24</v>
      </c>
      <c r="F24" s="72">
        <f t="shared" si="0"/>
        <v>98.146425511632245</v>
      </c>
      <c r="G24" s="72">
        <f t="shared" si="1"/>
        <v>63.715595253887557</v>
      </c>
      <c r="H24" s="73">
        <f t="shared" si="2"/>
        <v>63.715595253887557</v>
      </c>
    </row>
    <row r="25" spans="1:8" ht="15" customHeight="1" outlineLevel="3">
      <c r="A25" s="43" t="s">
        <v>42</v>
      </c>
      <c r="B25" s="77"/>
      <c r="C25" s="77"/>
      <c r="D25" s="66">
        <v>158405.68</v>
      </c>
      <c r="E25" s="66">
        <v>445238.95</v>
      </c>
      <c r="F25" s="72">
        <f t="shared" si="0"/>
        <v>35.577678008628851</v>
      </c>
      <c r="G25" s="72"/>
      <c r="H25" s="73"/>
    </row>
    <row r="26" spans="1:8" ht="25.5" customHeight="1" outlineLevel="2">
      <c r="A26" s="43" t="s">
        <v>44</v>
      </c>
      <c r="B26" s="77">
        <v>10334014</v>
      </c>
      <c r="C26" s="77">
        <v>10334014</v>
      </c>
      <c r="D26" s="66">
        <v>7546495.9900000002</v>
      </c>
      <c r="E26" s="66">
        <v>17371291.960000001</v>
      </c>
      <c r="F26" s="72">
        <f t="shared" si="0"/>
        <v>43.442341579296098</v>
      </c>
      <c r="G26" s="72">
        <f t="shared" si="1"/>
        <v>73.02579607498113</v>
      </c>
      <c r="H26" s="73">
        <f t="shared" si="2"/>
        <v>73.02579607498113</v>
      </c>
    </row>
    <row r="27" spans="1:8" ht="25.5" outlineLevel="3">
      <c r="A27" s="43" t="s">
        <v>46</v>
      </c>
      <c r="B27" s="77">
        <v>10334014</v>
      </c>
      <c r="C27" s="77">
        <v>10334014</v>
      </c>
      <c r="D27" s="66">
        <v>7546495.9900000002</v>
      </c>
      <c r="E27" s="66">
        <v>17371291.960000001</v>
      </c>
      <c r="F27" s="72">
        <f t="shared" si="0"/>
        <v>43.442341579296098</v>
      </c>
      <c r="G27" s="72">
        <f t="shared" si="1"/>
        <v>73.02579607498113</v>
      </c>
      <c r="H27" s="73">
        <f t="shared" si="2"/>
        <v>73.02579607498113</v>
      </c>
    </row>
    <row r="28" spans="1:8" outlineLevel="2">
      <c r="A28" s="43" t="s">
        <v>48</v>
      </c>
      <c r="B28" s="77">
        <v>2200000</v>
      </c>
      <c r="C28" s="77">
        <v>2200000</v>
      </c>
      <c r="D28" s="66">
        <v>4473631.67</v>
      </c>
      <c r="E28" s="66">
        <v>1891594.65</v>
      </c>
      <c r="F28" s="72">
        <f t="shared" si="0"/>
        <v>236.50054571681096</v>
      </c>
      <c r="G28" s="72">
        <f t="shared" si="1"/>
        <v>203.34689409090907</v>
      </c>
      <c r="H28" s="73">
        <f t="shared" si="2"/>
        <v>203.34689409090907</v>
      </c>
    </row>
    <row r="29" spans="1:8" ht="15" customHeight="1" outlineLevel="2">
      <c r="A29" s="43" t="s">
        <v>50</v>
      </c>
      <c r="B29" s="77">
        <f>B30+B31</f>
        <v>0</v>
      </c>
      <c r="C29" s="77">
        <f>C30+C31+C32</f>
        <v>838508.88</v>
      </c>
      <c r="D29" s="77">
        <f t="shared" ref="D29:E29" si="3">D30+D31+D32</f>
        <v>956911.77</v>
      </c>
      <c r="E29" s="77">
        <f t="shared" si="3"/>
        <v>286359.83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0</v>
      </c>
      <c r="E30" s="66">
        <v>13986.39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451514.36</v>
      </c>
      <c r="E31" s="66">
        <v>179935.75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>
        <v>838508.88</v>
      </c>
      <c r="D32" s="66">
        <v>505397.41</v>
      </c>
      <c r="E32" s="66">
        <v>92437.69</v>
      </c>
      <c r="F32" s="72"/>
      <c r="G32" s="72"/>
      <c r="H32" s="73"/>
    </row>
    <row r="33" spans="1:8">
      <c r="A33" s="32" t="s">
        <v>55</v>
      </c>
      <c r="B33" s="79">
        <f>B34+B40+B41</f>
        <v>1804283833.4199998</v>
      </c>
      <c r="C33" s="79">
        <f>C34+C40+C41+C39</f>
        <v>1945177814.6200001</v>
      </c>
      <c r="D33" s="79">
        <f>D34+D40+D41+D39</f>
        <v>1343433335.54</v>
      </c>
      <c r="E33" s="79">
        <f>E34+E40+E41+E39</f>
        <v>1234825567.1800003</v>
      </c>
      <c r="F33" s="76">
        <f t="shared" si="0"/>
        <v>108.79539355570923</v>
      </c>
      <c r="G33" s="76">
        <f t="shared" si="1"/>
        <v>74.457982200812438</v>
      </c>
      <c r="H33" s="73">
        <f t="shared" si="2"/>
        <v>69.064808648480607</v>
      </c>
    </row>
    <row r="34" spans="1:8" ht="46.5" customHeight="1">
      <c r="A34" s="46" t="s">
        <v>56</v>
      </c>
      <c r="B34" s="79">
        <f>B35+B36+B37+B38</f>
        <v>1804283833.4199998</v>
      </c>
      <c r="C34" s="79">
        <f>C35+C36+C37+C38</f>
        <v>1944979769.4200001</v>
      </c>
      <c r="D34" s="79">
        <f>D35+D36+D37+D38</f>
        <v>1343387261.8499999</v>
      </c>
      <c r="E34" s="79">
        <f>E35+E36+E37+E38</f>
        <v>1234184464.0900002</v>
      </c>
      <c r="F34" s="76">
        <f t="shared" si="0"/>
        <v>108.84817472082815</v>
      </c>
      <c r="G34" s="76">
        <f t="shared" si="1"/>
        <v>74.45542862863347</v>
      </c>
      <c r="H34" s="73">
        <f t="shared" si="2"/>
        <v>69.069472236752503</v>
      </c>
    </row>
    <row r="35" spans="1:8">
      <c r="A35" s="47" t="s">
        <v>57</v>
      </c>
      <c r="B35" s="81"/>
      <c r="C35" s="135">
        <v>4130106</v>
      </c>
      <c r="D35" s="135">
        <v>3400986</v>
      </c>
      <c r="E35" s="82">
        <v>1731660</v>
      </c>
      <c r="F35" s="72"/>
      <c r="G35" s="72"/>
      <c r="H35" s="73"/>
    </row>
    <row r="36" spans="1:8" ht="26.25">
      <c r="A36" s="47" t="s">
        <v>58</v>
      </c>
      <c r="B36" s="81">
        <v>327601885.87</v>
      </c>
      <c r="C36" s="140">
        <v>399881433.16000003</v>
      </c>
      <c r="D36" s="135">
        <v>192124500.09</v>
      </c>
      <c r="E36" s="82">
        <v>187350026.81</v>
      </c>
      <c r="F36" s="72">
        <f t="shared" si="0"/>
        <v>102.54842412424206</v>
      </c>
      <c r="G36" s="72">
        <f t="shared" si="1"/>
        <v>58.645724697152524</v>
      </c>
      <c r="H36" s="73">
        <f t="shared" si="2"/>
        <v>48.045366490703614</v>
      </c>
    </row>
    <row r="37" spans="1:8">
      <c r="A37" s="47" t="s">
        <v>59</v>
      </c>
      <c r="B37" s="81">
        <v>1406942958.5</v>
      </c>
      <c r="C37" s="140">
        <v>1454150962.5</v>
      </c>
      <c r="D37" s="135">
        <v>1082307942.3599999</v>
      </c>
      <c r="E37" s="82">
        <v>917418965.63</v>
      </c>
      <c r="F37" s="72">
        <f t="shared" si="0"/>
        <v>117.97313799990707</v>
      </c>
      <c r="G37" s="72">
        <f t="shared" si="1"/>
        <v>76.92621337782542</v>
      </c>
      <c r="H37" s="73">
        <f t="shared" si="2"/>
        <v>74.428857131812393</v>
      </c>
    </row>
    <row r="38" spans="1:8">
      <c r="A38" s="47" t="s">
        <v>60</v>
      </c>
      <c r="B38" s="81">
        <v>69738989.049999997</v>
      </c>
      <c r="C38" s="135">
        <v>86817267.760000005</v>
      </c>
      <c r="D38" s="135">
        <v>65553833.399999999</v>
      </c>
      <c r="E38" s="82">
        <v>127683811.65000001</v>
      </c>
      <c r="F38" s="72">
        <f t="shared" si="0"/>
        <v>51.340755380715486</v>
      </c>
      <c r="G38" s="72">
        <f t="shared" si="1"/>
        <v>93.998829482602034</v>
      </c>
      <c r="H38" s="73">
        <f t="shared" si="2"/>
        <v>75.507828213643833</v>
      </c>
    </row>
    <row r="39" spans="1:8">
      <c r="A39" s="47" t="s">
        <v>113</v>
      </c>
      <c r="B39" s="81"/>
      <c r="C39" s="82"/>
      <c r="D39" s="135"/>
      <c r="E39" s="82">
        <v>0</v>
      </c>
      <c r="F39" s="72" t="e">
        <f t="shared" si="0"/>
        <v>#DIV/0!</v>
      </c>
      <c r="G39" s="72"/>
      <c r="H39" s="73"/>
    </row>
    <row r="40" spans="1:8" ht="51.75">
      <c r="A40" s="47" t="s">
        <v>62</v>
      </c>
      <c r="B40" s="81"/>
      <c r="C40" s="82">
        <v>198045.2</v>
      </c>
      <c r="D40" s="135">
        <v>206514.13</v>
      </c>
      <c r="E40" s="82">
        <v>882041.69</v>
      </c>
      <c r="F40" s="72">
        <f t="shared" si="0"/>
        <v>23.413193768652818</v>
      </c>
      <c r="G40" s="72"/>
      <c r="H40" s="73"/>
    </row>
    <row r="41" spans="1:8" ht="39">
      <c r="A41" s="47" t="s">
        <v>63</v>
      </c>
      <c r="B41" s="81"/>
      <c r="C41" s="82"/>
      <c r="D41" s="135">
        <v>-160440.44</v>
      </c>
      <c r="E41" s="82">
        <v>-240938.6</v>
      </c>
      <c r="F41" s="72">
        <f t="shared" si="0"/>
        <v>66.589761872941892</v>
      </c>
      <c r="G41" s="72"/>
      <c r="H41" s="73"/>
    </row>
    <row r="42" spans="1:8" s="7" customFormat="1" ht="14.25">
      <c r="A42" s="105" t="s">
        <v>64</v>
      </c>
      <c r="B42" s="106">
        <v>-45000000</v>
      </c>
      <c r="C42" s="106">
        <v>-150965544.28</v>
      </c>
      <c r="D42" s="106">
        <v>172171061.55000001</v>
      </c>
      <c r="E42" s="106">
        <v>93945926.519999996</v>
      </c>
      <c r="F42" s="107">
        <f t="shared" si="0"/>
        <v>183.26612757749191</v>
      </c>
      <c r="G42" s="107">
        <f t="shared" si="1"/>
        <v>-382.60235900000004</v>
      </c>
      <c r="H42" s="108">
        <f t="shared" si="2"/>
        <v>-114.04659412260956</v>
      </c>
    </row>
    <row r="43" spans="1:8">
      <c r="E43" s="101"/>
      <c r="F43" s="13"/>
    </row>
    <row r="44" spans="1:8">
      <c r="E44" s="101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topLeftCell="A18" workbookViewId="0">
      <pane xSplit="1" topLeftCell="B1" activePane="topRight" state="frozen"/>
      <selection activeCell="B1" sqref="B1"/>
      <selection pane="topRight" activeCell="D42" sqref="D42"/>
    </sheetView>
  </sheetViews>
  <sheetFormatPr defaultRowHeight="15" outlineLevelRow="3"/>
  <cols>
    <col min="1" max="1" width="62.85546875" style="2" customWidth="1"/>
    <col min="2" max="4" width="17.28515625" style="2" bestFit="1" customWidth="1"/>
    <col min="5" max="5" width="17.28515625" style="10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49" t="s">
        <v>111</v>
      </c>
      <c r="B1" s="149"/>
      <c r="C1" s="149"/>
      <c r="D1" s="149"/>
      <c r="E1" s="149"/>
      <c r="F1" s="149"/>
      <c r="G1" s="149"/>
      <c r="H1" s="149"/>
    </row>
    <row r="2" spans="1:8" ht="37.5" customHeight="1">
      <c r="A2" s="150" t="s">
        <v>2</v>
      </c>
      <c r="B2" s="151" t="s">
        <v>108</v>
      </c>
      <c r="C2" s="151"/>
      <c r="D2" s="152" t="s">
        <v>109</v>
      </c>
      <c r="E2" s="153" t="s">
        <v>91</v>
      </c>
      <c r="F2" s="150" t="s">
        <v>110</v>
      </c>
      <c r="G2" s="151" t="s">
        <v>93</v>
      </c>
      <c r="H2" s="151"/>
    </row>
    <row r="3" spans="1:8" ht="51" customHeight="1">
      <c r="A3" s="150"/>
      <c r="B3" s="99" t="s">
        <v>66</v>
      </c>
      <c r="C3" s="98" t="s">
        <v>67</v>
      </c>
      <c r="D3" s="152"/>
      <c r="E3" s="154"/>
      <c r="F3" s="150"/>
      <c r="G3" s="98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2407305358.96</v>
      </c>
      <c r="C4" s="69">
        <f>C5+C33</f>
        <v>2444205334.3800001</v>
      </c>
      <c r="D4" s="70">
        <f>D5+D33</f>
        <v>329736244.81</v>
      </c>
      <c r="E4" s="71">
        <f>E5+E33</f>
        <v>284665494.69</v>
      </c>
      <c r="F4" s="72">
        <f>D4/E4*100</f>
        <v>115.83288138560029</v>
      </c>
      <c r="G4" s="72">
        <f>D4/B4*100</f>
        <v>13.697316943308435</v>
      </c>
      <c r="H4" s="73">
        <f>D4/C4*100</f>
        <v>13.490529628258146</v>
      </c>
    </row>
    <row r="5" spans="1:8" s="7" customFormat="1" ht="15" customHeight="1" outlineLevel="1">
      <c r="A5" s="37" t="s">
        <v>6</v>
      </c>
      <c r="B5" s="74">
        <f>B6+B20</f>
        <v>613584886.93000007</v>
      </c>
      <c r="C5" s="74">
        <f>C6+C20</f>
        <v>613584886.93000007</v>
      </c>
      <c r="D5" s="70">
        <f>D6+D20</f>
        <v>91047342.290000007</v>
      </c>
      <c r="E5" s="75">
        <f>E6+E20</f>
        <v>18073696.140000001</v>
      </c>
      <c r="F5" s="76">
        <f t="shared" ref="F5:F42" si="0">D5/E5*100</f>
        <v>503.75607504265594</v>
      </c>
      <c r="G5" s="76">
        <f t="shared" ref="G5:G42" si="1">D5/B5*100</f>
        <v>14.838589448567532</v>
      </c>
      <c r="H5" s="73">
        <f t="shared" ref="H5:H42" si="2">D5/C5*100</f>
        <v>14.838589448567532</v>
      </c>
    </row>
    <row r="6" spans="1:8" s="7" customFormat="1" ht="15" customHeight="1" outlineLevel="1">
      <c r="A6" s="37" t="s">
        <v>7</v>
      </c>
      <c r="B6" s="74">
        <f>B7+B10+B11+B17+B18+B19</f>
        <v>564893408.18000007</v>
      </c>
      <c r="C6" s="74">
        <f>C7+C10+C11+C17+C18+C19</f>
        <v>564893408.18000007</v>
      </c>
      <c r="D6" s="70">
        <f>D7+D10+D11+D17+D18+D19</f>
        <v>82852868.820000008</v>
      </c>
      <c r="E6" s="75">
        <f>E7+E10+E11+E17+E18+E19</f>
        <v>9579923.9600000009</v>
      </c>
      <c r="F6" s="76">
        <f t="shared" si="0"/>
        <v>864.85935761018288</v>
      </c>
      <c r="G6" s="76">
        <f t="shared" si="1"/>
        <v>14.666991616513855</v>
      </c>
      <c r="H6" s="73">
        <f t="shared" si="2"/>
        <v>14.666991616513855</v>
      </c>
    </row>
    <row r="7" spans="1:8" ht="15" customHeight="1" outlineLevel="2">
      <c r="A7" s="43" t="s">
        <v>9</v>
      </c>
      <c r="B7" s="77">
        <f>B8+B9</f>
        <v>390828823</v>
      </c>
      <c r="C7" s="77">
        <f>C8+C9</f>
        <v>390828823</v>
      </c>
      <c r="D7" s="66">
        <f>D8+D9</f>
        <v>62309574.289999999</v>
      </c>
      <c r="E7" s="53">
        <f>E8+E9</f>
        <v>7275824.2999999998</v>
      </c>
      <c r="F7" s="72">
        <f t="shared" si="0"/>
        <v>856.39195946499149</v>
      </c>
      <c r="G7" s="72">
        <f t="shared" si="1"/>
        <v>15.942932205386501</v>
      </c>
      <c r="H7" s="73">
        <f t="shared" si="2"/>
        <v>15.942932205386501</v>
      </c>
    </row>
    <row r="8" spans="1:8" ht="15" customHeight="1" outlineLevel="3">
      <c r="A8" s="43" t="s">
        <v>11</v>
      </c>
      <c r="B8" s="77">
        <v>9244995</v>
      </c>
      <c r="C8" s="77">
        <v>9244995</v>
      </c>
      <c r="D8" s="66">
        <v>1469031.04</v>
      </c>
      <c r="E8" s="53">
        <v>282433.58</v>
      </c>
      <c r="F8" s="72">
        <f t="shared" si="0"/>
        <v>520.1332787694721</v>
      </c>
      <c r="G8" s="72">
        <f t="shared" si="1"/>
        <v>15.890014434837447</v>
      </c>
      <c r="H8" s="73">
        <f t="shared" si="2"/>
        <v>15.890014434837447</v>
      </c>
    </row>
    <row r="9" spans="1:8" ht="15" customHeight="1" outlineLevel="3">
      <c r="A9" s="43" t="s">
        <v>13</v>
      </c>
      <c r="B9" s="77">
        <v>381583828</v>
      </c>
      <c r="C9" s="77">
        <v>381583828</v>
      </c>
      <c r="D9" s="66">
        <v>60840543.25</v>
      </c>
      <c r="E9" s="53">
        <v>6993390.7199999997</v>
      </c>
      <c r="F9" s="72">
        <f t="shared" si="0"/>
        <v>869.97203053456735</v>
      </c>
      <c r="G9" s="72">
        <f t="shared" si="1"/>
        <v>15.944214294637247</v>
      </c>
      <c r="H9" s="73">
        <f t="shared" si="2"/>
        <v>15.944214294637247</v>
      </c>
    </row>
    <row r="10" spans="1:8" ht="25.5" outlineLevel="2">
      <c r="A10" s="43" t="s">
        <v>15</v>
      </c>
      <c r="B10" s="77">
        <v>37461974.380000003</v>
      </c>
      <c r="C10" s="77">
        <v>37461974.380000003</v>
      </c>
      <c r="D10" s="66">
        <v>6509707.0800000001</v>
      </c>
      <c r="E10" s="53">
        <v>4189263.44</v>
      </c>
      <c r="F10" s="72">
        <f t="shared" si="0"/>
        <v>155.3902535191246</v>
      </c>
      <c r="G10" s="72">
        <f t="shared" si="1"/>
        <v>17.376839282329357</v>
      </c>
      <c r="H10" s="73">
        <f t="shared" si="2"/>
        <v>17.376839282329357</v>
      </c>
    </row>
    <row r="11" spans="1:8" ht="15" customHeight="1" outlineLevel="2">
      <c r="A11" s="43" t="s">
        <v>17</v>
      </c>
      <c r="B11" s="77">
        <f>B12+B13+B14+B15+B16</f>
        <v>102794261.8</v>
      </c>
      <c r="C11" s="77">
        <f>C12+C13+C14+C15+C16</f>
        <v>102794261.8</v>
      </c>
      <c r="D11" s="66">
        <f>D12+D13+D14+D15+D16</f>
        <v>7968172.1200000001</v>
      </c>
      <c r="E11" s="53">
        <f>E12+E13+E14+E15+E16</f>
        <v>-3724534.9499999997</v>
      </c>
      <c r="F11" s="72">
        <f t="shared" si="0"/>
        <v>-213.93737008696885</v>
      </c>
      <c r="G11" s="72">
        <f t="shared" si="1"/>
        <v>7.7515728801118744</v>
      </c>
      <c r="H11" s="73">
        <f t="shared" si="2"/>
        <v>7.7515728801118744</v>
      </c>
    </row>
    <row r="12" spans="1:8" ht="25.5" customHeight="1" outlineLevel="3">
      <c r="A12" s="43" t="s">
        <v>19</v>
      </c>
      <c r="B12" s="77">
        <v>89549558.799999997</v>
      </c>
      <c r="C12" s="77">
        <v>89549558.799999997</v>
      </c>
      <c r="D12" s="66">
        <v>528463.14</v>
      </c>
      <c r="E12" s="53">
        <v>-1503624.7</v>
      </c>
      <c r="F12" s="72">
        <f t="shared" si="0"/>
        <v>-35.145946990628715</v>
      </c>
      <c r="G12" s="72">
        <f t="shared" si="1"/>
        <v>0.59013483380780207</v>
      </c>
      <c r="H12" s="73">
        <f t="shared" si="2"/>
        <v>0.59013483380780207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43934.62</v>
      </c>
      <c r="E13" s="53">
        <v>-440862.6</v>
      </c>
      <c r="F13" s="72">
        <f t="shared" si="0"/>
        <v>-9.9656037958311732</v>
      </c>
      <c r="G13" s="72" t="e">
        <f t="shared" si="1"/>
        <v>#DIV/0!</v>
      </c>
      <c r="H13" s="73" t="e">
        <f t="shared" si="2"/>
        <v>#DIV/0!</v>
      </c>
    </row>
    <row r="14" spans="1:8" ht="15" customHeight="1" outlineLevel="3">
      <c r="A14" s="43" t="s">
        <v>23</v>
      </c>
      <c r="B14" s="77">
        <v>267000</v>
      </c>
      <c r="C14" s="77">
        <v>267000</v>
      </c>
      <c r="D14" s="66">
        <v>-0.08</v>
      </c>
      <c r="E14" s="53"/>
      <c r="F14" s="72" t="e">
        <f t="shared" si="0"/>
        <v>#DIV/0!</v>
      </c>
      <c r="G14" s="72">
        <f t="shared" si="1"/>
        <v>-2.9962546816479404E-5</v>
      </c>
      <c r="H14" s="73">
        <f t="shared" si="2"/>
        <v>-2.9962546816479404E-5</v>
      </c>
    </row>
    <row r="15" spans="1:8" ht="15" customHeight="1" outlineLevel="3">
      <c r="A15" s="43" t="s">
        <v>25</v>
      </c>
      <c r="B15" s="77">
        <v>12977703</v>
      </c>
      <c r="C15" s="77">
        <v>12977703</v>
      </c>
      <c r="D15" s="66">
        <v>7395774.4400000004</v>
      </c>
      <c r="E15" s="53">
        <v>-1780047.65</v>
      </c>
      <c r="F15" s="72">
        <f t="shared" si="0"/>
        <v>-415.48182375904378</v>
      </c>
      <c r="G15" s="72">
        <f t="shared" si="1"/>
        <v>56.988316345350178</v>
      </c>
      <c r="H15" s="73">
        <f t="shared" si="2"/>
        <v>56.988316345350178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53">
        <v>0</v>
      </c>
      <c r="F16" s="72"/>
      <c r="G16" s="72"/>
      <c r="H16" s="73"/>
    </row>
    <row r="17" spans="1:8" ht="15" customHeight="1" outlineLevel="2">
      <c r="A17" s="43" t="s">
        <v>28</v>
      </c>
      <c r="B17" s="77">
        <v>23792822</v>
      </c>
      <c r="C17" s="77">
        <v>23792822</v>
      </c>
      <c r="D17" s="66">
        <v>4511410.8099999996</v>
      </c>
      <c r="E17" s="53">
        <v>507766.69</v>
      </c>
      <c r="F17" s="72">
        <f t="shared" si="0"/>
        <v>888.48104825466191</v>
      </c>
      <c r="G17" s="72">
        <f t="shared" si="1"/>
        <v>18.961226247142939</v>
      </c>
      <c r="H17" s="73">
        <f t="shared" si="2"/>
        <v>18.961226247142939</v>
      </c>
    </row>
    <row r="18" spans="1:8" ht="15" customHeight="1" outlineLevel="2">
      <c r="A18" s="43" t="s">
        <v>30</v>
      </c>
      <c r="B18" s="77">
        <v>10015527</v>
      </c>
      <c r="C18" s="77">
        <v>10015527</v>
      </c>
      <c r="D18" s="66">
        <v>1554004.52</v>
      </c>
      <c r="E18" s="53">
        <v>1334917.95</v>
      </c>
      <c r="F18" s="72">
        <f t="shared" si="0"/>
        <v>116.41198771804665</v>
      </c>
      <c r="G18" s="72">
        <f t="shared" si="1"/>
        <v>15.515953578878076</v>
      </c>
      <c r="H18" s="73">
        <f t="shared" si="2"/>
        <v>15.515953578878076</v>
      </c>
    </row>
    <row r="19" spans="1:8" ht="25.5" outlineLevel="2">
      <c r="A19" s="43" t="s">
        <v>31</v>
      </c>
      <c r="B19" s="77"/>
      <c r="C19" s="77"/>
      <c r="D19" s="66">
        <v>0</v>
      </c>
      <c r="E19" s="53">
        <v>-3313.47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48691478.75</v>
      </c>
      <c r="C20" s="74">
        <f>C21+C22+C23+C26+C28+C29</f>
        <v>48691478.75</v>
      </c>
      <c r="D20" s="70">
        <f>D21+D22+D23+D26+D28+D29</f>
        <v>8194473.4699999988</v>
      </c>
      <c r="E20" s="52">
        <f>E21+E22+E23+E26+E28+E29</f>
        <v>8493772.1800000016</v>
      </c>
      <c r="F20" s="76">
        <f t="shared" si="0"/>
        <v>96.476256913215181</v>
      </c>
      <c r="G20" s="76">
        <f t="shared" si="1"/>
        <v>16.829378939328269</v>
      </c>
      <c r="H20" s="73">
        <f t="shared" si="2"/>
        <v>16.829378939328269</v>
      </c>
    </row>
    <row r="21" spans="1:8" ht="25.5" outlineLevel="2">
      <c r="A21" s="43" t="s">
        <v>34</v>
      </c>
      <c r="B21" s="77">
        <v>11534272.75</v>
      </c>
      <c r="C21" s="77">
        <v>11534272.75</v>
      </c>
      <c r="D21" s="66">
        <v>1556281.26</v>
      </c>
      <c r="E21" s="53">
        <v>2725000.9</v>
      </c>
      <c r="F21" s="72">
        <f t="shared" si="0"/>
        <v>57.111220036661273</v>
      </c>
      <c r="G21" s="72">
        <f t="shared" si="1"/>
        <v>13.492669141190545</v>
      </c>
      <c r="H21" s="73">
        <f t="shared" si="2"/>
        <v>13.492669141190545</v>
      </c>
    </row>
    <row r="22" spans="1:8" outlineLevel="2">
      <c r="A22" s="43" t="s">
        <v>36</v>
      </c>
      <c r="B22" s="77">
        <v>2650000</v>
      </c>
      <c r="C22" s="77">
        <v>2650000</v>
      </c>
      <c r="D22" s="66">
        <v>330300.73</v>
      </c>
      <c r="E22" s="53">
        <v>517700.01</v>
      </c>
      <c r="F22" s="72">
        <f t="shared" si="0"/>
        <v>63.801569175167671</v>
      </c>
      <c r="G22" s="72">
        <f t="shared" si="1"/>
        <v>12.464178490566038</v>
      </c>
      <c r="H22" s="73">
        <f t="shared" si="2"/>
        <v>12.464178490566038</v>
      </c>
    </row>
    <row r="23" spans="1:8" ht="25.5" outlineLevel="2">
      <c r="A23" s="43" t="s">
        <v>38</v>
      </c>
      <c r="B23" s="77">
        <f>B24+B25</f>
        <v>22340000</v>
      </c>
      <c r="C23" s="77">
        <f>C24+C25</f>
        <v>22340000</v>
      </c>
      <c r="D23" s="66">
        <f>D24+D25</f>
        <v>3778875.11</v>
      </c>
      <c r="E23" s="53">
        <f>E24+E25</f>
        <v>3795426.47</v>
      </c>
      <c r="F23" s="72">
        <f t="shared" si="0"/>
        <v>99.563913037682951</v>
      </c>
      <c r="G23" s="72">
        <f t="shared" si="1"/>
        <v>16.915286974037599</v>
      </c>
      <c r="H23" s="73">
        <f t="shared" si="2"/>
        <v>16.915286974037599</v>
      </c>
    </row>
    <row r="24" spans="1:8" ht="15" customHeight="1" outlineLevel="3">
      <c r="A24" s="43" t="s">
        <v>40</v>
      </c>
      <c r="B24" s="77">
        <v>22340000</v>
      </c>
      <c r="C24" s="77">
        <v>22340000</v>
      </c>
      <c r="D24" s="66">
        <v>3764375.11</v>
      </c>
      <c r="E24" s="53">
        <v>3680690.83</v>
      </c>
      <c r="F24" s="72">
        <f t="shared" si="0"/>
        <v>102.27360253455461</v>
      </c>
      <c r="G24" s="72">
        <f t="shared" si="1"/>
        <v>16.850380975828109</v>
      </c>
      <c r="H24" s="73">
        <f t="shared" si="2"/>
        <v>16.850380975828109</v>
      </c>
    </row>
    <row r="25" spans="1:8" ht="15" customHeight="1" outlineLevel="3">
      <c r="A25" s="43" t="s">
        <v>42</v>
      </c>
      <c r="B25" s="77"/>
      <c r="C25" s="77"/>
      <c r="D25" s="66">
        <v>14500</v>
      </c>
      <c r="E25" s="53">
        <v>114735.64</v>
      </c>
      <c r="F25" s="72">
        <f t="shared" si="0"/>
        <v>12.637747085386893</v>
      </c>
      <c r="G25" s="72"/>
      <c r="H25" s="73"/>
    </row>
    <row r="26" spans="1:8" ht="25.5" customHeight="1" outlineLevel="2">
      <c r="A26" s="43" t="s">
        <v>44</v>
      </c>
      <c r="B26" s="77">
        <v>10067206</v>
      </c>
      <c r="C26" s="77">
        <v>10067206</v>
      </c>
      <c r="D26" s="66">
        <v>2250424.5099999998</v>
      </c>
      <c r="E26" s="53">
        <v>1365871.74</v>
      </c>
      <c r="F26" s="72">
        <f t="shared" si="0"/>
        <v>164.76104191159266</v>
      </c>
      <c r="G26" s="72">
        <f t="shared" si="1"/>
        <v>22.354012722099853</v>
      </c>
      <c r="H26" s="73">
        <f t="shared" si="2"/>
        <v>22.354012722099853</v>
      </c>
    </row>
    <row r="27" spans="1:8" ht="25.5" outlineLevel="3">
      <c r="A27" s="43" t="s">
        <v>46</v>
      </c>
      <c r="B27" s="77">
        <v>10067206</v>
      </c>
      <c r="C27" s="77">
        <v>10067206</v>
      </c>
      <c r="D27" s="66">
        <v>2250424.5099999998</v>
      </c>
      <c r="E27" s="53">
        <v>1365871.74</v>
      </c>
      <c r="F27" s="72">
        <f t="shared" si="0"/>
        <v>164.76104191159266</v>
      </c>
      <c r="G27" s="72">
        <f t="shared" si="1"/>
        <v>22.354012722099853</v>
      </c>
      <c r="H27" s="73">
        <f t="shared" si="2"/>
        <v>22.354012722099853</v>
      </c>
    </row>
    <row r="28" spans="1:8" outlineLevel="2">
      <c r="A28" s="43" t="s">
        <v>48</v>
      </c>
      <c r="B28" s="77">
        <v>2100000</v>
      </c>
      <c r="C28" s="77">
        <v>2100000</v>
      </c>
      <c r="D28" s="66">
        <v>271685.46999999997</v>
      </c>
      <c r="E28" s="53">
        <v>98080.25</v>
      </c>
      <c r="F28" s="72">
        <f t="shared" si="0"/>
        <v>277.00323969402604</v>
      </c>
      <c r="G28" s="72">
        <f t="shared" si="1"/>
        <v>12.937403333333334</v>
      </c>
      <c r="H28" s="73">
        <f t="shared" si="2"/>
        <v>12.937403333333334</v>
      </c>
    </row>
    <row r="29" spans="1:8" ht="15" customHeight="1" outlineLevel="2">
      <c r="A29" s="43" t="s">
        <v>50</v>
      </c>
      <c r="B29" s="77">
        <f>B30+B31</f>
        <v>0</v>
      </c>
      <c r="C29" s="77">
        <f>C30+C31</f>
        <v>0</v>
      </c>
      <c r="D29" s="77">
        <f>D30+D31+D32</f>
        <v>6906.3899999999994</v>
      </c>
      <c r="E29" s="77">
        <f>E30+E31</f>
        <v>-8307.19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-1500</v>
      </c>
      <c r="E30" s="53">
        <v>-8307.19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8406.39</v>
      </c>
      <c r="E31" s="77"/>
      <c r="F31" s="72"/>
      <c r="G31" s="72"/>
      <c r="H31" s="73"/>
    </row>
    <row r="32" spans="1:8" ht="15" customHeight="1" outlineLevel="3">
      <c r="A32" s="43" t="s">
        <v>99</v>
      </c>
      <c r="B32" s="77"/>
      <c r="C32" s="77"/>
      <c r="D32" s="66">
        <v>0</v>
      </c>
      <c r="E32" s="100"/>
      <c r="F32" s="72"/>
      <c r="G32" s="72"/>
      <c r="H32" s="73"/>
    </row>
    <row r="33" spans="1:8">
      <c r="A33" s="32" t="s">
        <v>55</v>
      </c>
      <c r="B33" s="79">
        <f>B34+B40+B41</f>
        <v>1793720472.03</v>
      </c>
      <c r="C33" s="79">
        <f>C34+C40+C41+C39</f>
        <v>1830620447.4499998</v>
      </c>
      <c r="D33" s="79">
        <f>D34+D40+D41+D39</f>
        <v>238688902.52000001</v>
      </c>
      <c r="E33" s="80">
        <f>E34+E40+E41+E39</f>
        <v>266591798.54999998</v>
      </c>
      <c r="F33" s="76">
        <f t="shared" si="0"/>
        <v>89.533475455072292</v>
      </c>
      <c r="G33" s="76">
        <f t="shared" si="1"/>
        <v>13.306917451294382</v>
      </c>
      <c r="H33" s="73">
        <f t="shared" si="2"/>
        <v>13.038688760004108</v>
      </c>
    </row>
    <row r="34" spans="1:8" ht="46.5" customHeight="1">
      <c r="A34" s="46" t="s">
        <v>56</v>
      </c>
      <c r="B34" s="79">
        <f>B35+B36+B37+B38</f>
        <v>1793720472.03</v>
      </c>
      <c r="C34" s="79">
        <f>C35+C36+C37+C38</f>
        <v>1830620447.4499998</v>
      </c>
      <c r="D34" s="79">
        <f>D35+D36+D37+D38</f>
        <v>237817426.5</v>
      </c>
      <c r="E34" s="80">
        <f>E35+E36+E37+E38</f>
        <v>268271549.63</v>
      </c>
      <c r="F34" s="76">
        <f t="shared" si="0"/>
        <v>88.648023552254301</v>
      </c>
      <c r="G34" s="76">
        <f t="shared" si="1"/>
        <v>13.258332622521493</v>
      </c>
      <c r="H34" s="73">
        <f t="shared" si="2"/>
        <v>12.991083259846281</v>
      </c>
    </row>
    <row r="35" spans="1:8">
      <c r="A35" s="47" t="s">
        <v>57</v>
      </c>
      <c r="B35" s="81"/>
      <c r="C35" s="82">
        <v>2187360</v>
      </c>
      <c r="D35" s="82">
        <v>182280</v>
      </c>
      <c r="E35" s="54">
        <v>182280</v>
      </c>
      <c r="F35" s="72"/>
      <c r="G35" s="72"/>
      <c r="H35" s="73"/>
    </row>
    <row r="36" spans="1:8" ht="26.25">
      <c r="A36" s="47" t="s">
        <v>58</v>
      </c>
      <c r="B36" s="81">
        <v>353329198.44999999</v>
      </c>
      <c r="C36" s="82">
        <v>381816882.87</v>
      </c>
      <c r="D36" s="82">
        <v>14280845.82</v>
      </c>
      <c r="E36" s="54">
        <v>31204472.600000001</v>
      </c>
      <c r="F36" s="72">
        <f t="shared" si="0"/>
        <v>45.765381146034819</v>
      </c>
      <c r="G36" s="72">
        <f t="shared" si="1"/>
        <v>4.0417961161001807</v>
      </c>
      <c r="H36" s="73">
        <f t="shared" si="2"/>
        <v>3.7402342485893443</v>
      </c>
    </row>
    <row r="37" spans="1:8">
      <c r="A37" s="47" t="s">
        <v>59</v>
      </c>
      <c r="B37" s="81">
        <v>1252074088.5</v>
      </c>
      <c r="C37" s="82">
        <v>1258299019.5</v>
      </c>
      <c r="D37" s="82">
        <v>217093562.18000001</v>
      </c>
      <c r="E37" s="54">
        <v>230993290.34999999</v>
      </c>
      <c r="F37" s="72">
        <f t="shared" si="0"/>
        <v>93.982626876763746</v>
      </c>
      <c r="G37" s="72">
        <f t="shared" si="1"/>
        <v>17.33871535030972</v>
      </c>
      <c r="H37" s="73">
        <f t="shared" si="2"/>
        <v>17.25293899269386</v>
      </c>
    </row>
    <row r="38" spans="1:8">
      <c r="A38" s="47" t="s">
        <v>60</v>
      </c>
      <c r="B38" s="81">
        <v>188317185.08000001</v>
      </c>
      <c r="C38" s="82">
        <v>188317185.08000001</v>
      </c>
      <c r="D38" s="82">
        <v>6260738.5</v>
      </c>
      <c r="E38" s="54">
        <v>5891506.6799999997</v>
      </c>
      <c r="F38" s="72">
        <f t="shared" si="0"/>
        <v>106.26718834510429</v>
      </c>
      <c r="G38" s="72">
        <f t="shared" si="1"/>
        <v>3.3245709876877902</v>
      </c>
      <c r="H38" s="73">
        <f t="shared" si="2"/>
        <v>3.3245709876877902</v>
      </c>
    </row>
    <row r="39" spans="1:8">
      <c r="A39" s="47" t="s">
        <v>106</v>
      </c>
      <c r="B39" s="81"/>
      <c r="C39" s="82"/>
      <c r="D39" s="82"/>
      <c r="E39" s="81"/>
      <c r="F39" s="72" t="e">
        <f t="shared" si="0"/>
        <v>#DIV/0!</v>
      </c>
      <c r="G39" s="72"/>
      <c r="H39" s="73"/>
    </row>
    <row r="40" spans="1:8" ht="51.75">
      <c r="A40" s="47" t="s">
        <v>62</v>
      </c>
      <c r="B40" s="81"/>
      <c r="C40" s="82"/>
      <c r="D40" s="82">
        <v>882041.69</v>
      </c>
      <c r="E40" s="54">
        <v>30746</v>
      </c>
      <c r="F40" s="72">
        <f t="shared" si="0"/>
        <v>2868.8014375853768</v>
      </c>
      <c r="G40" s="72"/>
      <c r="H40" s="73"/>
    </row>
    <row r="41" spans="1:8" ht="39">
      <c r="A41" s="47" t="s">
        <v>63</v>
      </c>
      <c r="B41" s="81"/>
      <c r="C41" s="82"/>
      <c r="D41" s="82">
        <v>-10565.67</v>
      </c>
      <c r="E41" s="54">
        <v>-1710497.08</v>
      </c>
      <c r="F41" s="72">
        <f t="shared" si="0"/>
        <v>0.61769588054485303</v>
      </c>
      <c r="G41" s="72"/>
      <c r="H41" s="73"/>
    </row>
    <row r="42" spans="1:8" s="7" customFormat="1" ht="14.25">
      <c r="A42" s="105" t="s">
        <v>64</v>
      </c>
      <c r="B42" s="106">
        <v>-42167000</v>
      </c>
      <c r="C42" s="106">
        <v>-68326784.939999998</v>
      </c>
      <c r="D42" s="106">
        <v>60651176.770000003</v>
      </c>
      <c r="E42" s="106">
        <v>-36316428.520000003</v>
      </c>
      <c r="F42" s="107">
        <f t="shared" si="0"/>
        <v>-167.00754793825195</v>
      </c>
      <c r="G42" s="107">
        <f t="shared" si="1"/>
        <v>-143.83564581307658</v>
      </c>
      <c r="H42" s="108">
        <f t="shared" si="2"/>
        <v>-88.766326153440119</v>
      </c>
    </row>
    <row r="43" spans="1:8">
      <c r="E43" s="101"/>
      <c r="F43" s="13"/>
    </row>
    <row r="44" spans="1:8">
      <c r="E44" s="101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topLeftCell="A16" workbookViewId="0">
      <pane xSplit="1" topLeftCell="B1" activePane="topRight" state="frozen"/>
      <selection activeCell="B1" sqref="B1"/>
      <selection pane="topRight" activeCell="D42" sqref="D42"/>
    </sheetView>
  </sheetViews>
  <sheetFormatPr defaultRowHeight="15" outlineLevelRow="3"/>
  <cols>
    <col min="1" max="1" width="62.85546875" style="2" customWidth="1"/>
    <col min="2" max="4" width="17.28515625" style="2" bestFit="1" customWidth="1"/>
    <col min="5" max="5" width="17.28515625" style="10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49" t="s">
        <v>107</v>
      </c>
      <c r="B1" s="149"/>
      <c r="C1" s="149"/>
      <c r="D1" s="149"/>
      <c r="E1" s="149"/>
      <c r="F1" s="149"/>
      <c r="G1" s="149"/>
      <c r="H1" s="149"/>
    </row>
    <row r="2" spans="1:8" ht="37.5" customHeight="1">
      <c r="A2" s="150" t="s">
        <v>2</v>
      </c>
      <c r="B2" s="151" t="s">
        <v>108</v>
      </c>
      <c r="C2" s="151"/>
      <c r="D2" s="152" t="s">
        <v>109</v>
      </c>
      <c r="E2" s="153" t="s">
        <v>91</v>
      </c>
      <c r="F2" s="150" t="s">
        <v>110</v>
      </c>
      <c r="G2" s="151" t="s">
        <v>93</v>
      </c>
      <c r="H2" s="151"/>
    </row>
    <row r="3" spans="1:8" ht="51" customHeight="1">
      <c r="A3" s="150"/>
      <c r="B3" s="97" t="s">
        <v>66</v>
      </c>
      <c r="C3" s="96" t="s">
        <v>67</v>
      </c>
      <c r="D3" s="152"/>
      <c r="E3" s="154"/>
      <c r="F3" s="150"/>
      <c r="G3" s="96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2407305358.96</v>
      </c>
      <c r="C4" s="69">
        <f>C5+C33</f>
        <v>2409492718.96</v>
      </c>
      <c r="D4" s="70">
        <f>D5+D33</f>
        <v>141732476.75</v>
      </c>
      <c r="E4" s="71">
        <f>E5+E33</f>
        <v>123548094.36000001</v>
      </c>
      <c r="F4" s="72">
        <f>D4/E4*100</f>
        <v>114.71846448478074</v>
      </c>
      <c r="G4" s="72">
        <f>D4/B4*100</f>
        <v>5.887598605738618</v>
      </c>
      <c r="H4" s="73">
        <f>D4/C4*100</f>
        <v>5.882253788721779</v>
      </c>
    </row>
    <row r="5" spans="1:8" s="7" customFormat="1" ht="15" customHeight="1" outlineLevel="1">
      <c r="A5" s="37" t="s">
        <v>6</v>
      </c>
      <c r="B5" s="74">
        <f>B6+B20</f>
        <v>613584886.93000007</v>
      </c>
      <c r="C5" s="74">
        <f>C6+C20</f>
        <v>613584886.93000007</v>
      </c>
      <c r="D5" s="70">
        <f>D6+D20</f>
        <v>33074363.160000004</v>
      </c>
      <c r="E5" s="75">
        <f>E6+E20</f>
        <v>22000093.910000004</v>
      </c>
      <c r="F5" s="76">
        <f t="shared" ref="F5:F42" si="0">D5/E5*100</f>
        <v>150.33737262806076</v>
      </c>
      <c r="G5" s="76">
        <f t="shared" ref="G5:G42" si="1">D5/B5*100</f>
        <v>5.390348404029913</v>
      </c>
      <c r="H5" s="73">
        <f t="shared" ref="H5:H42" si="2">D5/C5*100</f>
        <v>5.390348404029913</v>
      </c>
    </row>
    <row r="6" spans="1:8" s="7" customFormat="1" ht="15" customHeight="1" outlineLevel="1">
      <c r="A6" s="37" t="s">
        <v>7</v>
      </c>
      <c r="B6" s="74">
        <f>B7+B10+B11+B17+B18+B19</f>
        <v>564893408.18000007</v>
      </c>
      <c r="C6" s="74">
        <f>C7+C10+C11+C17+C18+C19</f>
        <v>564893408.18000007</v>
      </c>
      <c r="D6" s="70">
        <f>D7+D10+D11+D17+D18+D19</f>
        <v>28799449.330000002</v>
      </c>
      <c r="E6" s="75">
        <f>E7+E10+E11+E17+E18+E19</f>
        <v>18577595.360000003</v>
      </c>
      <c r="F6" s="76">
        <f t="shared" si="0"/>
        <v>155.02248149945709</v>
      </c>
      <c r="G6" s="76">
        <f t="shared" si="1"/>
        <v>5.0982094874832073</v>
      </c>
      <c r="H6" s="73">
        <f t="shared" si="2"/>
        <v>5.0982094874832073</v>
      </c>
    </row>
    <row r="7" spans="1:8" ht="15" customHeight="1" outlineLevel="2">
      <c r="A7" s="43" t="s">
        <v>9</v>
      </c>
      <c r="B7" s="77">
        <f>B8+B9</f>
        <v>390828823</v>
      </c>
      <c r="C7" s="77">
        <f>C8+C9</f>
        <v>390828823</v>
      </c>
      <c r="D7" s="66">
        <f>D8+D9</f>
        <v>18977151.23</v>
      </c>
      <c r="E7" s="66">
        <f>E8+E9</f>
        <v>15260714.550000001</v>
      </c>
      <c r="F7" s="72">
        <f t="shared" si="0"/>
        <v>124.35296635569399</v>
      </c>
      <c r="G7" s="72">
        <f t="shared" si="1"/>
        <v>4.8556171175737468</v>
      </c>
      <c r="H7" s="73">
        <f t="shared" si="2"/>
        <v>4.8556171175737468</v>
      </c>
    </row>
    <row r="8" spans="1:8" ht="15" customHeight="1" outlineLevel="3">
      <c r="A8" s="43" t="s">
        <v>11</v>
      </c>
      <c r="B8" s="77">
        <v>9244995</v>
      </c>
      <c r="C8" s="77">
        <v>9244995</v>
      </c>
      <c r="D8" s="66">
        <v>674410.29</v>
      </c>
      <c r="E8" s="66">
        <v>565475.72</v>
      </c>
      <c r="F8" s="72">
        <f t="shared" si="0"/>
        <v>119.26423472258014</v>
      </c>
      <c r="G8" s="72">
        <f t="shared" si="1"/>
        <v>7.2948691697507684</v>
      </c>
      <c r="H8" s="73">
        <f t="shared" si="2"/>
        <v>7.2948691697507684</v>
      </c>
    </row>
    <row r="9" spans="1:8" ht="15" customHeight="1" outlineLevel="3">
      <c r="A9" s="43" t="s">
        <v>13</v>
      </c>
      <c r="B9" s="77">
        <v>381583828</v>
      </c>
      <c r="C9" s="77">
        <v>381583828</v>
      </c>
      <c r="D9" s="66">
        <v>18302740.940000001</v>
      </c>
      <c r="E9" s="66">
        <v>14695238.83</v>
      </c>
      <c r="F9" s="72">
        <f t="shared" si="0"/>
        <v>124.5487817634877</v>
      </c>
      <c r="G9" s="72">
        <f t="shared" si="1"/>
        <v>4.7965190338202701</v>
      </c>
      <c r="H9" s="73">
        <f t="shared" si="2"/>
        <v>4.7965190338202701</v>
      </c>
    </row>
    <row r="10" spans="1:8" ht="25.5" outlineLevel="2">
      <c r="A10" s="43" t="s">
        <v>15</v>
      </c>
      <c r="B10" s="77">
        <v>37461974.380000003</v>
      </c>
      <c r="C10" s="77">
        <v>37461974.380000003</v>
      </c>
      <c r="D10" s="66">
        <v>3248520.35</v>
      </c>
      <c r="E10" s="66">
        <v>1415993.37</v>
      </c>
      <c r="F10" s="72">
        <f t="shared" si="0"/>
        <v>229.41635312882855</v>
      </c>
      <c r="G10" s="72">
        <f t="shared" si="1"/>
        <v>8.6715139918901407</v>
      </c>
      <c r="H10" s="73">
        <f t="shared" si="2"/>
        <v>8.6715139918901407</v>
      </c>
    </row>
    <row r="11" spans="1:8" ht="15" customHeight="1" outlineLevel="2">
      <c r="A11" s="43" t="s">
        <v>17</v>
      </c>
      <c r="B11" s="77">
        <f>B12+B13+B14+B15+B16</f>
        <v>102794261.8</v>
      </c>
      <c r="C11" s="77">
        <f>C12+C13+C14+C15+C16</f>
        <v>102794261.8</v>
      </c>
      <c r="D11" s="66">
        <f>D12+D13+D14+D15+D16</f>
        <v>7260566.2299999995</v>
      </c>
      <c r="E11" s="66">
        <f>E12+E13+E14+E15+E16</f>
        <v>1145721.3</v>
      </c>
      <c r="F11" s="72">
        <f t="shared" si="0"/>
        <v>633.71137727822634</v>
      </c>
      <c r="G11" s="72">
        <f t="shared" si="1"/>
        <v>7.0632018780643655</v>
      </c>
      <c r="H11" s="73">
        <f t="shared" si="2"/>
        <v>7.0632018780643655</v>
      </c>
    </row>
    <row r="12" spans="1:8" ht="25.5" customHeight="1" outlineLevel="3">
      <c r="A12" s="43" t="s">
        <v>19</v>
      </c>
      <c r="B12" s="77">
        <v>89549558.799999997</v>
      </c>
      <c r="C12" s="77">
        <v>89549558.799999997</v>
      </c>
      <c r="D12" s="66">
        <v>11014.61</v>
      </c>
      <c r="E12" s="66">
        <v>2860844.56</v>
      </c>
      <c r="F12" s="72">
        <f t="shared" si="0"/>
        <v>0.38501252930707985</v>
      </c>
      <c r="G12" s="72">
        <f t="shared" si="1"/>
        <v>1.2300015932630146E-2</v>
      </c>
      <c r="H12" s="73">
        <f t="shared" si="2"/>
        <v>1.2300015932630146E-2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31886.32</v>
      </c>
      <c r="E13" s="66">
        <v>-446742.29</v>
      </c>
      <c r="F13" s="72">
        <f t="shared" si="0"/>
        <v>-7.1375199334721602</v>
      </c>
      <c r="G13" s="72" t="e">
        <f t="shared" si="1"/>
        <v>#DIV/0!</v>
      </c>
      <c r="H13" s="73" t="e">
        <f t="shared" si="2"/>
        <v>#DIV/0!</v>
      </c>
    </row>
    <row r="14" spans="1:8" ht="15" customHeight="1" outlineLevel="3">
      <c r="A14" s="43" t="s">
        <v>23</v>
      </c>
      <c r="B14" s="77">
        <v>267000</v>
      </c>
      <c r="C14" s="77">
        <v>267000</v>
      </c>
      <c r="D14" s="66">
        <v>-0.08</v>
      </c>
      <c r="E14" s="66"/>
      <c r="F14" s="72" t="e">
        <f t="shared" si="0"/>
        <v>#DIV/0!</v>
      </c>
      <c r="G14" s="72">
        <f t="shared" si="1"/>
        <v>-2.9962546816479404E-5</v>
      </c>
      <c r="H14" s="73">
        <f t="shared" si="2"/>
        <v>-2.9962546816479404E-5</v>
      </c>
    </row>
    <row r="15" spans="1:8" ht="15" customHeight="1" outlineLevel="3">
      <c r="A15" s="43" t="s">
        <v>25</v>
      </c>
      <c r="B15" s="77">
        <v>12977703</v>
      </c>
      <c r="C15" s="77">
        <v>12977703</v>
      </c>
      <c r="D15" s="66">
        <v>7217665.3799999999</v>
      </c>
      <c r="E15" s="66">
        <v>-1268380.97</v>
      </c>
      <c r="F15" s="72">
        <f t="shared" si="0"/>
        <v>-569.04554315412042</v>
      </c>
      <c r="G15" s="72">
        <f t="shared" si="1"/>
        <v>55.615892735409346</v>
      </c>
      <c r="H15" s="73">
        <f t="shared" si="2"/>
        <v>55.615892735409346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66">
        <v>0</v>
      </c>
      <c r="F16" s="72"/>
      <c r="G16" s="72"/>
      <c r="H16" s="73"/>
    </row>
    <row r="17" spans="1:8" ht="15" customHeight="1" outlineLevel="2">
      <c r="A17" s="43" t="s">
        <v>28</v>
      </c>
      <c r="B17" s="77">
        <v>23792822</v>
      </c>
      <c r="C17" s="77">
        <v>23792822</v>
      </c>
      <c r="D17" s="66">
        <v>-1472685.8</v>
      </c>
      <c r="E17" s="66">
        <v>226328</v>
      </c>
      <c r="F17" s="72">
        <f t="shared" si="0"/>
        <v>-650.68652575023862</v>
      </c>
      <c r="G17" s="72">
        <f t="shared" si="1"/>
        <v>-6.1896222314444245</v>
      </c>
      <c r="H17" s="73">
        <f t="shared" si="2"/>
        <v>-6.1896222314444245</v>
      </c>
    </row>
    <row r="18" spans="1:8" ht="15" customHeight="1" outlineLevel="2">
      <c r="A18" s="43" t="s">
        <v>30</v>
      </c>
      <c r="B18" s="77">
        <v>10015527</v>
      </c>
      <c r="C18" s="77">
        <v>10015527</v>
      </c>
      <c r="D18" s="66">
        <v>785897.32</v>
      </c>
      <c r="E18" s="66">
        <v>528838.14</v>
      </c>
      <c r="F18" s="72">
        <f t="shared" si="0"/>
        <v>148.60829061988608</v>
      </c>
      <c r="G18" s="72">
        <f t="shared" si="1"/>
        <v>7.8467894899589403</v>
      </c>
      <c r="H18" s="73">
        <f t="shared" si="2"/>
        <v>7.8467894899589403</v>
      </c>
    </row>
    <row r="19" spans="1:8" ht="25.5" outlineLevel="2">
      <c r="A19" s="43" t="s">
        <v>31</v>
      </c>
      <c r="B19" s="77"/>
      <c r="C19" s="77"/>
      <c r="D19" s="66">
        <v>0</v>
      </c>
      <c r="E19" s="66"/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48691478.75</v>
      </c>
      <c r="C20" s="74">
        <f>C21+C22+C23+C26+C28+C29</f>
        <v>48691478.75</v>
      </c>
      <c r="D20" s="70">
        <f>D21+D22+D23+D26+D28+D29</f>
        <v>4274913.83</v>
      </c>
      <c r="E20" s="70">
        <f>E21+E22+E23+E26+E28+E29</f>
        <v>3422498.5500000003</v>
      </c>
      <c r="F20" s="76">
        <f t="shared" si="0"/>
        <v>124.90622764471296</v>
      </c>
      <c r="G20" s="76">
        <f t="shared" si="1"/>
        <v>8.7795933492777731</v>
      </c>
      <c r="H20" s="73">
        <f t="shared" si="2"/>
        <v>8.7795933492777731</v>
      </c>
    </row>
    <row r="21" spans="1:8" ht="25.5" outlineLevel="2">
      <c r="A21" s="43" t="s">
        <v>34</v>
      </c>
      <c r="B21" s="77">
        <v>11534272.75</v>
      </c>
      <c r="C21" s="77">
        <v>11534272.75</v>
      </c>
      <c r="D21" s="66">
        <v>360881.97</v>
      </c>
      <c r="E21" s="66">
        <v>797126.87</v>
      </c>
      <c r="F21" s="72">
        <f t="shared" si="0"/>
        <v>45.272839692381709</v>
      </c>
      <c r="G21" s="72">
        <f t="shared" si="1"/>
        <v>3.1287795756347094</v>
      </c>
      <c r="H21" s="73">
        <f t="shared" si="2"/>
        <v>3.1287795756347094</v>
      </c>
    </row>
    <row r="22" spans="1:8" outlineLevel="2">
      <c r="A22" s="43" t="s">
        <v>36</v>
      </c>
      <c r="B22" s="77">
        <v>2650000</v>
      </c>
      <c r="C22" s="77">
        <v>2650000</v>
      </c>
      <c r="D22" s="66">
        <v>761.99</v>
      </c>
      <c r="E22" s="66">
        <v>747.39</v>
      </c>
      <c r="F22" s="72">
        <f t="shared" si="0"/>
        <v>101.95346472390585</v>
      </c>
      <c r="G22" s="72">
        <f t="shared" si="1"/>
        <v>2.8754339622641508E-2</v>
      </c>
      <c r="H22" s="73">
        <f t="shared" si="2"/>
        <v>2.8754339622641508E-2</v>
      </c>
    </row>
    <row r="23" spans="1:8" ht="25.5" outlineLevel="2">
      <c r="A23" s="43" t="s">
        <v>38</v>
      </c>
      <c r="B23" s="77">
        <f>B24+B25</f>
        <v>22340000</v>
      </c>
      <c r="C23" s="77">
        <f>C24+C25</f>
        <v>22340000</v>
      </c>
      <c r="D23" s="66">
        <f>D24+D25</f>
        <v>1896889.92</v>
      </c>
      <c r="E23" s="66">
        <f>E24+E25</f>
        <v>1739547.02</v>
      </c>
      <c r="F23" s="72">
        <f t="shared" si="0"/>
        <v>109.04505013034944</v>
      </c>
      <c r="G23" s="72">
        <f t="shared" si="1"/>
        <v>8.4910023276633844</v>
      </c>
      <c r="H23" s="73">
        <f t="shared" si="2"/>
        <v>8.4910023276633844</v>
      </c>
    </row>
    <row r="24" spans="1:8" ht="15" customHeight="1" outlineLevel="3">
      <c r="A24" s="43" t="s">
        <v>40</v>
      </c>
      <c r="B24" s="77">
        <v>22340000</v>
      </c>
      <c r="C24" s="77">
        <v>22340000</v>
      </c>
      <c r="D24" s="66">
        <v>1888389.92</v>
      </c>
      <c r="E24" s="66">
        <v>1735547.02</v>
      </c>
      <c r="F24" s="72">
        <f t="shared" si="0"/>
        <v>108.80661245351912</v>
      </c>
      <c r="G24" s="72">
        <f t="shared" si="1"/>
        <v>8.4529539838854078</v>
      </c>
      <c r="H24" s="73">
        <f t="shared" si="2"/>
        <v>8.4529539838854078</v>
      </c>
    </row>
    <row r="25" spans="1:8" ht="15" customHeight="1" outlineLevel="3">
      <c r="A25" s="43" t="s">
        <v>42</v>
      </c>
      <c r="B25" s="77"/>
      <c r="C25" s="77"/>
      <c r="D25" s="66">
        <v>8500</v>
      </c>
      <c r="E25" s="66">
        <v>4000</v>
      </c>
      <c r="F25" s="72">
        <f t="shared" si="0"/>
        <v>212.5</v>
      </c>
      <c r="G25" s="72"/>
      <c r="H25" s="73"/>
    </row>
    <row r="26" spans="1:8" ht="25.5" customHeight="1" outlineLevel="2">
      <c r="A26" s="43" t="s">
        <v>44</v>
      </c>
      <c r="B26" s="77">
        <v>10067206</v>
      </c>
      <c r="C26" s="77">
        <v>10067206</v>
      </c>
      <c r="D26" s="66">
        <v>1921689.38</v>
      </c>
      <c r="E26" s="66">
        <v>844762.04</v>
      </c>
      <c r="F26" s="72">
        <f t="shared" si="0"/>
        <v>227.48292288322989</v>
      </c>
      <c r="G26" s="72">
        <f t="shared" si="1"/>
        <v>19.088606908411329</v>
      </c>
      <c r="H26" s="73">
        <f t="shared" si="2"/>
        <v>19.088606908411329</v>
      </c>
    </row>
    <row r="27" spans="1:8" ht="25.5" outlineLevel="3">
      <c r="A27" s="43" t="s">
        <v>46</v>
      </c>
      <c r="B27" s="77">
        <v>10067206</v>
      </c>
      <c r="C27" s="77">
        <v>10067206</v>
      </c>
      <c r="D27" s="66">
        <v>1921689.38</v>
      </c>
      <c r="E27" s="66">
        <v>844762.04</v>
      </c>
      <c r="F27" s="72">
        <f t="shared" si="0"/>
        <v>227.48292288322989</v>
      </c>
      <c r="G27" s="72">
        <f t="shared" si="1"/>
        <v>19.088606908411329</v>
      </c>
      <c r="H27" s="73">
        <f t="shared" si="2"/>
        <v>19.088606908411329</v>
      </c>
    </row>
    <row r="28" spans="1:8" outlineLevel="2">
      <c r="A28" s="43" t="s">
        <v>48</v>
      </c>
      <c r="B28" s="77">
        <v>2100000</v>
      </c>
      <c r="C28" s="77">
        <v>2100000</v>
      </c>
      <c r="D28" s="66">
        <v>89150.36</v>
      </c>
      <c r="E28" s="66">
        <v>30606.97</v>
      </c>
      <c r="F28" s="72">
        <f t="shared" si="0"/>
        <v>291.27469984777974</v>
      </c>
      <c r="G28" s="72">
        <f t="shared" si="1"/>
        <v>4.245255238095238</v>
      </c>
      <c r="H28" s="73">
        <f t="shared" si="2"/>
        <v>4.245255238095238</v>
      </c>
    </row>
    <row r="29" spans="1:8" ht="15" customHeight="1" outlineLevel="2">
      <c r="A29" s="43" t="s">
        <v>50</v>
      </c>
      <c r="B29" s="77">
        <f>B30+B31</f>
        <v>0</v>
      </c>
      <c r="C29" s="77">
        <f>C30+C31</f>
        <v>0</v>
      </c>
      <c r="D29" s="77">
        <f>D30+D31+D32</f>
        <v>5540.21</v>
      </c>
      <c r="E29" s="77">
        <f>E30+E31</f>
        <v>9708.26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2500</v>
      </c>
      <c r="E30" s="66">
        <v>9708.26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3040.21</v>
      </c>
      <c r="E31" s="77"/>
      <c r="F31" s="72"/>
      <c r="G31" s="72"/>
      <c r="H31" s="73"/>
    </row>
    <row r="32" spans="1:8" ht="15" customHeight="1" outlineLevel="3">
      <c r="A32" s="43" t="s">
        <v>99</v>
      </c>
      <c r="B32" s="77"/>
      <c r="C32" s="77"/>
      <c r="D32" s="66">
        <v>0</v>
      </c>
      <c r="E32" s="100"/>
      <c r="F32" s="72"/>
      <c r="G32" s="72"/>
      <c r="H32" s="73"/>
    </row>
    <row r="33" spans="1:8">
      <c r="A33" s="32" t="s">
        <v>55</v>
      </c>
      <c r="B33" s="79">
        <f>B34+B40+B41</f>
        <v>1793720472.03</v>
      </c>
      <c r="C33" s="79">
        <f>C34+C40+C41+C39</f>
        <v>1795907832.03</v>
      </c>
      <c r="D33" s="79">
        <f>D34+D40+D41+D39</f>
        <v>108658113.58999999</v>
      </c>
      <c r="E33" s="80">
        <f>E34+E40+E41+E39</f>
        <v>101548000.45000002</v>
      </c>
      <c r="F33" s="76">
        <f t="shared" si="0"/>
        <v>107.00172638406684</v>
      </c>
      <c r="G33" s="76">
        <f t="shared" si="1"/>
        <v>6.0576949019837398</v>
      </c>
      <c r="H33" s="73">
        <f t="shared" si="2"/>
        <v>6.0503168176051974</v>
      </c>
    </row>
    <row r="34" spans="1:8" ht="46.5" customHeight="1">
      <c r="A34" s="46" t="s">
        <v>56</v>
      </c>
      <c r="B34" s="79">
        <f>B35+B36+B37+B38</f>
        <v>1793720472.03</v>
      </c>
      <c r="C34" s="79">
        <f>C35+C36+C37+C38</f>
        <v>1795907832.03</v>
      </c>
      <c r="D34" s="79">
        <f>D35+D36+D37+D38</f>
        <v>116021499.88999999</v>
      </c>
      <c r="E34" s="80">
        <f>E35+E36+E37+E38</f>
        <v>136470490.93000001</v>
      </c>
      <c r="F34" s="76">
        <f t="shared" si="0"/>
        <v>85.015814847116687</v>
      </c>
      <c r="G34" s="76">
        <f t="shared" si="1"/>
        <v>6.4682040317405445</v>
      </c>
      <c r="H34" s="73">
        <f t="shared" si="2"/>
        <v>6.4603259599828888</v>
      </c>
    </row>
    <row r="35" spans="1:8">
      <c r="A35" s="47" t="s">
        <v>57</v>
      </c>
      <c r="B35" s="81"/>
      <c r="C35" s="82">
        <v>2187360</v>
      </c>
      <c r="D35" s="82"/>
      <c r="E35" s="83">
        <v>0</v>
      </c>
      <c r="F35" s="72"/>
      <c r="G35" s="72"/>
      <c r="H35" s="73"/>
    </row>
    <row r="36" spans="1:8" ht="26.25">
      <c r="A36" s="47" t="s">
        <v>58</v>
      </c>
      <c r="B36" s="81">
        <v>353329198.44999999</v>
      </c>
      <c r="C36" s="82">
        <v>353329198.44999999</v>
      </c>
      <c r="D36" s="82">
        <v>4220360.91</v>
      </c>
      <c r="E36" s="83">
        <v>12568217.01</v>
      </c>
      <c r="F36" s="72">
        <f t="shared" si="0"/>
        <v>33.579631117461112</v>
      </c>
      <c r="G36" s="72">
        <f t="shared" si="1"/>
        <v>1.1944557450994893</v>
      </c>
      <c r="H36" s="73">
        <f t="shared" si="2"/>
        <v>1.1944557450994893</v>
      </c>
    </row>
    <row r="37" spans="1:8">
      <c r="A37" s="47" t="s">
        <v>59</v>
      </c>
      <c r="B37" s="81">
        <v>1252074088.5</v>
      </c>
      <c r="C37" s="82">
        <v>1252074088.5</v>
      </c>
      <c r="D37" s="82">
        <v>110655717.52</v>
      </c>
      <c r="E37" s="83">
        <v>123114695.68000001</v>
      </c>
      <c r="F37" s="72">
        <f t="shared" si="0"/>
        <v>89.880186040191816</v>
      </c>
      <c r="G37" s="72">
        <f t="shared" si="1"/>
        <v>8.8377931095568716</v>
      </c>
      <c r="H37" s="73">
        <f t="shared" si="2"/>
        <v>8.8377931095568716</v>
      </c>
    </row>
    <row r="38" spans="1:8">
      <c r="A38" s="47" t="s">
        <v>60</v>
      </c>
      <c r="B38" s="81">
        <v>188317185.08000001</v>
      </c>
      <c r="C38" s="82">
        <v>188317185.08000001</v>
      </c>
      <c r="D38" s="82">
        <v>1145421.46</v>
      </c>
      <c r="E38" s="83">
        <v>787578.24</v>
      </c>
      <c r="F38" s="72">
        <f t="shared" si="0"/>
        <v>145.43589472456731</v>
      </c>
      <c r="G38" s="72">
        <f t="shared" si="1"/>
        <v>0.60824053817149371</v>
      </c>
      <c r="H38" s="73">
        <f t="shared" si="2"/>
        <v>0.60824053817149371</v>
      </c>
    </row>
    <row r="39" spans="1:8">
      <c r="A39" s="47" t="s">
        <v>106</v>
      </c>
      <c r="B39" s="81"/>
      <c r="C39" s="82"/>
      <c r="D39" s="82"/>
      <c r="E39" s="81"/>
      <c r="F39" s="72" t="e">
        <f t="shared" si="0"/>
        <v>#DIV/0!</v>
      </c>
      <c r="G39" s="72"/>
      <c r="H39" s="73"/>
    </row>
    <row r="40" spans="1:8" ht="51.75">
      <c r="A40" s="47" t="s">
        <v>62</v>
      </c>
      <c r="B40" s="81"/>
      <c r="C40" s="82"/>
      <c r="D40" s="82">
        <v>882041.69</v>
      </c>
      <c r="E40" s="82">
        <v>30746</v>
      </c>
      <c r="F40" s="72">
        <f t="shared" si="0"/>
        <v>2868.8014375853768</v>
      </c>
      <c r="G40" s="72"/>
      <c r="H40" s="73"/>
    </row>
    <row r="41" spans="1:8" ht="39">
      <c r="A41" s="47" t="s">
        <v>63</v>
      </c>
      <c r="B41" s="81"/>
      <c r="C41" s="82"/>
      <c r="D41" s="82">
        <v>-8245427.9900000002</v>
      </c>
      <c r="E41" s="82">
        <v>-34953236.479999997</v>
      </c>
      <c r="F41" s="72">
        <f t="shared" si="0"/>
        <v>23.589884143398216</v>
      </c>
      <c r="G41" s="72"/>
      <c r="H41" s="73"/>
    </row>
    <row r="42" spans="1:8" s="7" customFormat="1" ht="14.25">
      <c r="A42" s="32" t="s">
        <v>64</v>
      </c>
      <c r="B42" s="79">
        <v>-42167000</v>
      </c>
      <c r="C42" s="79">
        <v>-60091922.619999997</v>
      </c>
      <c r="D42" s="79">
        <v>68027782.079999998</v>
      </c>
      <c r="E42" s="79">
        <v>12947716.539999999</v>
      </c>
      <c r="F42" s="72">
        <f t="shared" si="0"/>
        <v>525.4037024199481</v>
      </c>
      <c r="G42" s="72">
        <f t="shared" si="1"/>
        <v>-161.32943315863116</v>
      </c>
      <c r="H42" s="73">
        <f t="shared" si="2"/>
        <v>-113.20619995832647</v>
      </c>
    </row>
    <row r="43" spans="1:8">
      <c r="E43" s="101"/>
      <c r="F43" s="13"/>
    </row>
    <row r="44" spans="1:8">
      <c r="E44" s="101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topLeftCell="A17" workbookViewId="0">
      <pane xSplit="1" topLeftCell="B1" activePane="topRight" state="frozen"/>
      <selection activeCell="B1" sqref="B1"/>
      <selection pane="topRight" activeCell="D35" sqref="D35:D42"/>
    </sheetView>
  </sheetViews>
  <sheetFormatPr defaultRowHeight="15" outlineLevelRow="3"/>
  <cols>
    <col min="1" max="1" width="62.85546875" style="2" customWidth="1"/>
    <col min="2" max="5" width="17.28515625" style="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49" t="s">
        <v>105</v>
      </c>
      <c r="B1" s="149"/>
      <c r="C1" s="149"/>
      <c r="D1" s="149"/>
      <c r="E1" s="149"/>
      <c r="F1" s="149"/>
      <c r="G1" s="149"/>
      <c r="H1" s="149"/>
    </row>
    <row r="2" spans="1:8" ht="37.5" customHeight="1">
      <c r="A2" s="150" t="s">
        <v>2</v>
      </c>
      <c r="B2" s="151" t="s">
        <v>90</v>
      </c>
      <c r="C2" s="151"/>
      <c r="D2" s="152" t="s">
        <v>91</v>
      </c>
      <c r="E2" s="155" t="s">
        <v>76</v>
      </c>
      <c r="F2" s="150" t="s">
        <v>92</v>
      </c>
      <c r="G2" s="151" t="s">
        <v>93</v>
      </c>
      <c r="H2" s="151"/>
    </row>
    <row r="3" spans="1:8" ht="51" customHeight="1">
      <c r="A3" s="150"/>
      <c r="B3" s="95" t="s">
        <v>66</v>
      </c>
      <c r="C3" s="94" t="s">
        <v>67</v>
      </c>
      <c r="D3" s="152"/>
      <c r="E3" s="155"/>
      <c r="F3" s="150"/>
      <c r="G3" s="94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2673075019.1199999</v>
      </c>
      <c r="C4" s="69">
        <f>C5+C33</f>
        <v>2533450465.4000006</v>
      </c>
      <c r="D4" s="70">
        <f>D5+D33</f>
        <v>2530530330.54</v>
      </c>
      <c r="E4" s="71">
        <f>E5+E33</f>
        <v>4553082239.54</v>
      </c>
      <c r="F4" s="72">
        <f>D4/E4*100</f>
        <v>55.578401562007819</v>
      </c>
      <c r="G4" s="72">
        <f>D4/B4*100</f>
        <v>94.667389146941076</v>
      </c>
      <c r="H4" s="73">
        <f>D4/C4*100</f>
        <v>99.884736848030713</v>
      </c>
    </row>
    <row r="5" spans="1:8" s="7" customFormat="1" ht="15" customHeight="1" outlineLevel="1">
      <c r="A5" s="37" t="s">
        <v>6</v>
      </c>
      <c r="B5" s="74">
        <f>B6+B20</f>
        <v>580638987.62</v>
      </c>
      <c r="C5" s="74">
        <f>C6+C20</f>
        <v>580726265.51999998</v>
      </c>
      <c r="D5" s="70">
        <f>D6+D20</f>
        <v>619622182.81999993</v>
      </c>
      <c r="E5" s="75">
        <f>E6+E20</f>
        <v>599435091.73000002</v>
      </c>
      <c r="F5" s="76">
        <f t="shared" ref="F5:F42" si="0">D5/E5*100</f>
        <v>103.36768590436354</v>
      </c>
      <c r="G5" s="76">
        <f t="shared" ref="G5:G42" si="1">D5/B5*100</f>
        <v>106.71384389115677</v>
      </c>
      <c r="H5" s="73">
        <f t="shared" ref="H5:H42" si="2">D5/C5*100</f>
        <v>106.69780576657256</v>
      </c>
    </row>
    <row r="6" spans="1:8" s="7" customFormat="1" ht="15" customHeight="1" outlineLevel="1">
      <c r="A6" s="37" t="s">
        <v>7</v>
      </c>
      <c r="B6" s="74">
        <f>B7+B10+B11+B17+B18+B19</f>
        <v>517347118.81999999</v>
      </c>
      <c r="C6" s="74">
        <f>C7+C10+C11+C17+C18+C19</f>
        <v>517347118.81999999</v>
      </c>
      <c r="D6" s="70">
        <f>D7+D10+D11+D17+D18+D19</f>
        <v>569840017.31999993</v>
      </c>
      <c r="E6" s="75">
        <f>E7+E10+E11+E17+E18+E19</f>
        <v>526626989.44000006</v>
      </c>
      <c r="F6" s="76">
        <f t="shared" si="0"/>
        <v>108.20562347667584</v>
      </c>
      <c r="G6" s="76">
        <f t="shared" si="1"/>
        <v>110.14655278640176</v>
      </c>
      <c r="H6" s="73">
        <f t="shared" si="2"/>
        <v>110.14655278640176</v>
      </c>
    </row>
    <row r="7" spans="1:8" ht="15" customHeight="1" outlineLevel="2">
      <c r="A7" s="43" t="s">
        <v>9</v>
      </c>
      <c r="B7" s="77">
        <f>B8+B9</f>
        <v>339247130</v>
      </c>
      <c r="C7" s="77">
        <f>C8+C9</f>
        <v>339247130</v>
      </c>
      <c r="D7" s="66">
        <f>D8+D9</f>
        <v>408906761.50999999</v>
      </c>
      <c r="E7" s="44">
        <f>E8+E9</f>
        <v>341037694.84000003</v>
      </c>
      <c r="F7" s="72">
        <f t="shared" si="0"/>
        <v>119.9007522326355</v>
      </c>
      <c r="G7" s="72">
        <f t="shared" si="1"/>
        <v>120.53359493711855</v>
      </c>
      <c r="H7" s="73">
        <f t="shared" si="2"/>
        <v>120.53359493711855</v>
      </c>
    </row>
    <row r="8" spans="1:8" ht="15" customHeight="1" outlineLevel="3">
      <c r="A8" s="43" t="s">
        <v>11</v>
      </c>
      <c r="B8" s="77">
        <v>8778405</v>
      </c>
      <c r="C8" s="77">
        <v>8778405</v>
      </c>
      <c r="D8" s="66">
        <v>10396921.33</v>
      </c>
      <c r="E8" s="10">
        <v>13539442.73</v>
      </c>
      <c r="F8" s="72">
        <f t="shared" si="0"/>
        <v>76.789876343751104</v>
      </c>
      <c r="G8" s="72">
        <f t="shared" si="1"/>
        <v>118.43747617021543</v>
      </c>
      <c r="H8" s="73">
        <f t="shared" si="2"/>
        <v>118.43747617021543</v>
      </c>
    </row>
    <row r="9" spans="1:8" ht="15" customHeight="1" outlineLevel="3">
      <c r="A9" s="43" t="s">
        <v>13</v>
      </c>
      <c r="B9" s="77">
        <v>330468725</v>
      </c>
      <c r="C9" s="77">
        <v>330468725</v>
      </c>
      <c r="D9" s="66">
        <v>398509840.18000001</v>
      </c>
      <c r="E9" s="10">
        <v>327498252.11000001</v>
      </c>
      <c r="F9" s="72">
        <f t="shared" si="0"/>
        <v>121.68304337885401</v>
      </c>
      <c r="G9" s="72">
        <f t="shared" si="1"/>
        <v>120.58927518178915</v>
      </c>
      <c r="H9" s="73">
        <f t="shared" si="2"/>
        <v>120.58927518178915</v>
      </c>
    </row>
    <row r="10" spans="1:8" ht="25.5" outlineLevel="2">
      <c r="A10" s="43" t="s">
        <v>15</v>
      </c>
      <c r="B10" s="77">
        <v>32950360</v>
      </c>
      <c r="C10" s="77">
        <v>32950360</v>
      </c>
      <c r="D10" s="66">
        <v>38353593.299999997</v>
      </c>
      <c r="E10" s="10">
        <v>36826068.950000003</v>
      </c>
      <c r="F10" s="72">
        <f t="shared" si="0"/>
        <v>104.14794300220849</v>
      </c>
      <c r="G10" s="72">
        <f t="shared" si="1"/>
        <v>116.39810096156764</v>
      </c>
      <c r="H10" s="73">
        <f t="shared" si="2"/>
        <v>116.39810096156764</v>
      </c>
    </row>
    <row r="11" spans="1:8" ht="15" customHeight="1" outlineLevel="2">
      <c r="A11" s="43" t="s">
        <v>17</v>
      </c>
      <c r="B11" s="77">
        <f>B12+B13+B14+B15+B16</f>
        <v>112789628.81999999</v>
      </c>
      <c r="C11" s="77">
        <f>C12+C13+C14+C15+C16</f>
        <v>112789628.81999999</v>
      </c>
      <c r="D11" s="66">
        <f>D12+D13+D14+D15+D16</f>
        <v>89378818.860000014</v>
      </c>
      <c r="E11" s="44">
        <f>E12+E13+E14+E15+E16</f>
        <v>115515972.93000001</v>
      </c>
      <c r="F11" s="72">
        <f t="shared" si="0"/>
        <v>77.373558472438702</v>
      </c>
      <c r="G11" s="72">
        <f t="shared" si="1"/>
        <v>79.243827464525936</v>
      </c>
      <c r="H11" s="73">
        <f t="shared" si="2"/>
        <v>79.243827464525936</v>
      </c>
    </row>
    <row r="12" spans="1:8" ht="25.5" customHeight="1" outlineLevel="3">
      <c r="A12" s="43" t="s">
        <v>19</v>
      </c>
      <c r="B12" s="77">
        <v>97401544.819999993</v>
      </c>
      <c r="C12" s="77">
        <v>97401544.819999993</v>
      </c>
      <c r="D12" s="66">
        <v>82218185.090000004</v>
      </c>
      <c r="E12" s="44">
        <v>96715299.390000001</v>
      </c>
      <c r="F12" s="72">
        <f t="shared" si="0"/>
        <v>85.010526368179811</v>
      </c>
      <c r="G12" s="72">
        <f t="shared" si="1"/>
        <v>84.411582220734644</v>
      </c>
      <c r="H12" s="73">
        <f t="shared" si="2"/>
        <v>84.411582220734644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-73315.94</v>
      </c>
      <c r="E13" s="44">
        <v>-16276.49</v>
      </c>
      <c r="F13" s="72">
        <f t="shared" si="0"/>
        <v>450.44072769989106</v>
      </c>
      <c r="G13" s="72" t="e">
        <f t="shared" si="1"/>
        <v>#DIV/0!</v>
      </c>
      <c r="H13" s="73" t="e">
        <f t="shared" si="2"/>
        <v>#DIV/0!</v>
      </c>
    </row>
    <row r="14" spans="1:8" ht="15" customHeight="1" outlineLevel="3">
      <c r="A14" s="43" t="s">
        <v>23</v>
      </c>
      <c r="B14" s="77">
        <v>165667</v>
      </c>
      <c r="C14" s="77">
        <v>165667</v>
      </c>
      <c r="D14" s="66">
        <v>204497.93</v>
      </c>
      <c r="E14" s="44">
        <v>194905.32</v>
      </c>
      <c r="F14" s="72">
        <f t="shared" si="0"/>
        <v>104.92167684288967</v>
      </c>
      <c r="G14" s="72">
        <f t="shared" si="1"/>
        <v>123.43914599769417</v>
      </c>
      <c r="H14" s="73">
        <f t="shared" si="2"/>
        <v>123.43914599769417</v>
      </c>
    </row>
    <row r="15" spans="1:8" ht="15" customHeight="1" outlineLevel="3">
      <c r="A15" s="43" t="s">
        <v>25</v>
      </c>
      <c r="B15" s="77">
        <v>15222417</v>
      </c>
      <c r="C15" s="77">
        <v>15222417</v>
      </c>
      <c r="D15" s="66">
        <v>7029451.7800000003</v>
      </c>
      <c r="E15" s="44">
        <v>18622044.710000001</v>
      </c>
      <c r="F15" s="72">
        <f t="shared" si="0"/>
        <v>37.748012581159784</v>
      </c>
      <c r="G15" s="72">
        <f t="shared" si="1"/>
        <v>46.178289426705362</v>
      </c>
      <c r="H15" s="73">
        <f t="shared" si="2"/>
        <v>46.178289426705362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44">
        <v>0</v>
      </c>
      <c r="F16" s="72"/>
      <c r="G16" s="72"/>
      <c r="H16" s="73"/>
    </row>
    <row r="17" spans="1:8" ht="15" customHeight="1" outlineLevel="2">
      <c r="A17" s="43" t="s">
        <v>28</v>
      </c>
      <c r="B17" s="77">
        <v>22660000</v>
      </c>
      <c r="C17" s="77">
        <v>22660000</v>
      </c>
      <c r="D17" s="66">
        <v>22925767.84</v>
      </c>
      <c r="E17" s="10">
        <v>22555447.379999999</v>
      </c>
      <c r="F17" s="72">
        <f t="shared" si="0"/>
        <v>101.64182272140772</v>
      </c>
      <c r="G17" s="72">
        <f t="shared" si="1"/>
        <v>101.17285013239187</v>
      </c>
      <c r="H17" s="73">
        <f t="shared" si="2"/>
        <v>101.17285013239187</v>
      </c>
    </row>
    <row r="18" spans="1:8" ht="15" customHeight="1" outlineLevel="2">
      <c r="A18" s="43" t="s">
        <v>30</v>
      </c>
      <c r="B18" s="77">
        <v>9700000</v>
      </c>
      <c r="C18" s="77">
        <v>9700000</v>
      </c>
      <c r="D18" s="66">
        <v>10275075.810000001</v>
      </c>
      <c r="E18" s="10">
        <v>10690068.539999999</v>
      </c>
      <c r="F18" s="72">
        <f t="shared" si="0"/>
        <v>96.117960063144764</v>
      </c>
      <c r="G18" s="72">
        <f t="shared" si="1"/>
        <v>105.92861659793815</v>
      </c>
      <c r="H18" s="73">
        <f t="shared" si="2"/>
        <v>105.92861659793815</v>
      </c>
    </row>
    <row r="19" spans="1:8" ht="25.5" outlineLevel="2">
      <c r="A19" s="43" t="s">
        <v>31</v>
      </c>
      <c r="B19" s="77"/>
      <c r="C19" s="77"/>
      <c r="D19" s="66">
        <v>0</v>
      </c>
      <c r="E19" s="10">
        <v>1736.8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63291868.799999997</v>
      </c>
      <c r="C20" s="74">
        <f>C21+C22+C23+C26+C28+C29</f>
        <v>63379146.699999996</v>
      </c>
      <c r="D20" s="70">
        <f>D21+D22+D23+D26+D28+D29</f>
        <v>49782165.5</v>
      </c>
      <c r="E20" s="41">
        <f>E21+E22+E23+E26+E28+E29</f>
        <v>72808102.290000007</v>
      </c>
      <c r="F20" s="76">
        <f t="shared" si="0"/>
        <v>68.37448571549632</v>
      </c>
      <c r="G20" s="76">
        <f t="shared" si="1"/>
        <v>78.654914831650544</v>
      </c>
      <c r="H20" s="73">
        <f t="shared" si="2"/>
        <v>78.546601038413797</v>
      </c>
    </row>
    <row r="21" spans="1:8" ht="25.5" outlineLevel="2">
      <c r="A21" s="43" t="s">
        <v>34</v>
      </c>
      <c r="B21" s="77">
        <v>15278867.800000001</v>
      </c>
      <c r="C21" s="77">
        <v>15278867.800000001</v>
      </c>
      <c r="D21" s="66">
        <v>11713334.25</v>
      </c>
      <c r="E21" s="44">
        <v>19204442.640000001</v>
      </c>
      <c r="F21" s="72">
        <f t="shared" si="0"/>
        <v>60.992836238854778</v>
      </c>
      <c r="G21" s="72">
        <f t="shared" si="1"/>
        <v>76.663627196250744</v>
      </c>
      <c r="H21" s="73">
        <f t="shared" si="2"/>
        <v>76.663627196250744</v>
      </c>
    </row>
    <row r="22" spans="1:8" outlineLevel="2">
      <c r="A22" s="43" t="s">
        <v>36</v>
      </c>
      <c r="B22" s="77">
        <v>1440000</v>
      </c>
      <c r="C22" s="77">
        <v>1440000</v>
      </c>
      <c r="D22" s="66">
        <v>2230411.7000000002</v>
      </c>
      <c r="E22" s="44">
        <v>2966427.43</v>
      </c>
      <c r="F22" s="72">
        <f t="shared" si="0"/>
        <v>75.188480171247605</v>
      </c>
      <c r="G22" s="72">
        <f t="shared" si="1"/>
        <v>154.88970138888891</v>
      </c>
      <c r="H22" s="73">
        <f t="shared" si="2"/>
        <v>154.88970138888891</v>
      </c>
    </row>
    <row r="23" spans="1:8" ht="25.5" outlineLevel="2">
      <c r="A23" s="43" t="s">
        <v>38</v>
      </c>
      <c r="B23" s="77">
        <f>B24+B25</f>
        <v>24575500</v>
      </c>
      <c r="C23" s="77">
        <f>C24+C25</f>
        <v>24575500</v>
      </c>
      <c r="D23" s="66">
        <f>D24+D25</f>
        <v>22564915.830000002</v>
      </c>
      <c r="E23" s="44">
        <f>E24+E25</f>
        <v>21970326.129999999</v>
      </c>
      <c r="F23" s="72">
        <f t="shared" si="0"/>
        <v>102.70633078672466</v>
      </c>
      <c r="G23" s="72">
        <f t="shared" si="1"/>
        <v>91.818745620638452</v>
      </c>
      <c r="H23" s="73">
        <f t="shared" si="2"/>
        <v>91.818745620638452</v>
      </c>
    </row>
    <row r="24" spans="1:8" ht="15" customHeight="1" outlineLevel="3">
      <c r="A24" s="43" t="s">
        <v>40</v>
      </c>
      <c r="B24" s="77">
        <v>24575500</v>
      </c>
      <c r="C24" s="77">
        <v>24575500</v>
      </c>
      <c r="D24" s="66">
        <v>22315337.350000001</v>
      </c>
      <c r="E24" s="44">
        <v>21275328.449999999</v>
      </c>
      <c r="F24" s="72">
        <f t="shared" si="0"/>
        <v>104.88833299304483</v>
      </c>
      <c r="G24" s="72">
        <f t="shared" si="1"/>
        <v>90.803187524160251</v>
      </c>
      <c r="H24" s="73">
        <f t="shared" si="2"/>
        <v>90.803187524160251</v>
      </c>
    </row>
    <row r="25" spans="1:8" ht="15" customHeight="1" outlineLevel="3">
      <c r="A25" s="43" t="s">
        <v>42</v>
      </c>
      <c r="B25" s="77"/>
      <c r="C25" s="77"/>
      <c r="D25" s="66">
        <v>249578.48</v>
      </c>
      <c r="E25" s="44">
        <v>694997.68</v>
      </c>
      <c r="F25" s="72">
        <f t="shared" si="0"/>
        <v>35.91069253641249</v>
      </c>
      <c r="G25" s="72"/>
      <c r="H25" s="73"/>
    </row>
    <row r="26" spans="1:8" ht="25.5" customHeight="1" outlineLevel="2">
      <c r="A26" s="43" t="s">
        <v>44</v>
      </c>
      <c r="B26" s="77">
        <v>20347501</v>
      </c>
      <c r="C26" s="77">
        <v>20347501</v>
      </c>
      <c r="D26" s="66">
        <v>10837662.26</v>
      </c>
      <c r="E26" s="44">
        <v>26990248.420000002</v>
      </c>
      <c r="F26" s="72">
        <f t="shared" si="0"/>
        <v>40.153992254362507</v>
      </c>
      <c r="G26" s="72">
        <f t="shared" si="1"/>
        <v>53.262866334298252</v>
      </c>
      <c r="H26" s="73">
        <f t="shared" si="2"/>
        <v>53.262866334298252</v>
      </c>
    </row>
    <row r="27" spans="1:8" ht="25.5" outlineLevel="3">
      <c r="A27" s="43" t="s">
        <v>46</v>
      </c>
      <c r="B27" s="77">
        <v>20347501</v>
      </c>
      <c r="C27" s="77">
        <v>20347501</v>
      </c>
      <c r="D27" s="66">
        <v>10837662.26</v>
      </c>
      <c r="E27" s="44">
        <v>26972692.420000002</v>
      </c>
      <c r="F27" s="72">
        <f t="shared" si="0"/>
        <v>40.180127705619675</v>
      </c>
      <c r="G27" s="72">
        <f t="shared" si="1"/>
        <v>53.262866334298252</v>
      </c>
      <c r="H27" s="73">
        <f t="shared" si="2"/>
        <v>53.262866334298252</v>
      </c>
    </row>
    <row r="28" spans="1:8" outlineLevel="2">
      <c r="A28" s="43" t="s">
        <v>48</v>
      </c>
      <c r="B28" s="77">
        <v>1650000</v>
      </c>
      <c r="C28" s="77">
        <v>1650000</v>
      </c>
      <c r="D28" s="66">
        <v>1997458.5</v>
      </c>
      <c r="E28" s="44">
        <v>1666203.68</v>
      </c>
      <c r="F28" s="72">
        <f t="shared" si="0"/>
        <v>119.88081193050782</v>
      </c>
      <c r="G28" s="72">
        <f t="shared" si="1"/>
        <v>121.05809090909089</v>
      </c>
      <c r="H28" s="73">
        <f t="shared" si="2"/>
        <v>121.05809090909089</v>
      </c>
    </row>
    <row r="29" spans="1:8" ht="15" customHeight="1" outlineLevel="2">
      <c r="A29" s="43" t="s">
        <v>50</v>
      </c>
      <c r="B29" s="77">
        <f>B30+B31</f>
        <v>0</v>
      </c>
      <c r="C29" s="77">
        <f>C30+C31+C32</f>
        <v>87277.9</v>
      </c>
      <c r="D29" s="77">
        <f>D30+D31+D32</f>
        <v>438382.96</v>
      </c>
      <c r="E29" s="44">
        <f>E30+E31</f>
        <v>10453.990000000002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-6807.19</v>
      </c>
      <c r="E30" s="44">
        <v>8307.19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372993.7</v>
      </c>
      <c r="E31" s="44">
        <v>2146.8000000000002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>
        <v>87277.9</v>
      </c>
      <c r="D32" s="66">
        <v>72196.45</v>
      </c>
      <c r="E32" s="89"/>
      <c r="F32" s="72"/>
      <c r="G32" s="72"/>
      <c r="H32" s="73"/>
    </row>
    <row r="33" spans="1:8">
      <c r="A33" s="32" t="s">
        <v>55</v>
      </c>
      <c r="B33" s="79">
        <f>B34+B40+B41</f>
        <v>2092436031.5</v>
      </c>
      <c r="C33" s="79">
        <f>C34+C40+C41+C39</f>
        <v>1952724199.8800004</v>
      </c>
      <c r="D33" s="79">
        <f>D34+D40+D41+D39</f>
        <v>1910908147.72</v>
      </c>
      <c r="E33" s="80">
        <f>E34+E40+E41+E39</f>
        <v>3953647147.8099999</v>
      </c>
      <c r="F33" s="76">
        <f t="shared" si="0"/>
        <v>48.332794411825247</v>
      </c>
      <c r="G33" s="76">
        <f t="shared" si="1"/>
        <v>91.324567105171255</v>
      </c>
      <c r="H33" s="73">
        <f t="shared" si="2"/>
        <v>97.858578689065766</v>
      </c>
    </row>
    <row r="34" spans="1:8" ht="46.5" customHeight="1">
      <c r="A34" s="46" t="s">
        <v>56</v>
      </c>
      <c r="B34" s="79">
        <f>B35+B36+B37+B38</f>
        <v>2092436031.5</v>
      </c>
      <c r="C34" s="79">
        <f>C35+C36+C37+C38</f>
        <v>1952682968.9700003</v>
      </c>
      <c r="D34" s="79">
        <f>D35+D36+D37+D38</f>
        <v>1912671127.53</v>
      </c>
      <c r="E34" s="80">
        <f>E35+E36+E37+E38</f>
        <v>3953344910.6199999</v>
      </c>
      <c r="F34" s="76">
        <f t="shared" si="0"/>
        <v>48.381084139456917</v>
      </c>
      <c r="G34" s="76">
        <f t="shared" si="1"/>
        <v>91.408822001543712</v>
      </c>
      <c r="H34" s="73">
        <f t="shared" si="2"/>
        <v>97.950929972974279</v>
      </c>
    </row>
    <row r="35" spans="1:8">
      <c r="A35" s="47" t="s">
        <v>57</v>
      </c>
      <c r="B35" s="81"/>
      <c r="C35" s="82">
        <v>4198955</v>
      </c>
      <c r="D35" s="82">
        <v>4114508.52</v>
      </c>
      <c r="E35" s="81">
        <v>12168581.640000001</v>
      </c>
      <c r="F35" s="72"/>
      <c r="G35" s="72"/>
      <c r="H35" s="73"/>
    </row>
    <row r="36" spans="1:8" ht="26.25">
      <c r="A36" s="47" t="s">
        <v>58</v>
      </c>
      <c r="B36" s="81">
        <v>692217476.69000006</v>
      </c>
      <c r="C36" s="82">
        <v>436192419.98000002</v>
      </c>
      <c r="D36" s="82">
        <v>404681687.36000001</v>
      </c>
      <c r="E36" s="81">
        <v>2104426074.45</v>
      </c>
      <c r="F36" s="72">
        <f t="shared" si="0"/>
        <v>19.230026289508181</v>
      </c>
      <c r="G36" s="72">
        <f t="shared" si="1"/>
        <v>58.461639728468029</v>
      </c>
      <c r="H36" s="73">
        <f t="shared" si="2"/>
        <v>92.775955936729758</v>
      </c>
    </row>
    <row r="37" spans="1:8">
      <c r="A37" s="47" t="s">
        <v>59</v>
      </c>
      <c r="B37" s="81">
        <v>1218611642</v>
      </c>
      <c r="C37" s="82">
        <v>1290920708.6300001</v>
      </c>
      <c r="D37" s="82">
        <v>1285418030.6600001</v>
      </c>
      <c r="E37" s="81">
        <v>1408468794.24</v>
      </c>
      <c r="F37" s="72">
        <f t="shared" si="0"/>
        <v>91.263507996540511</v>
      </c>
      <c r="G37" s="72">
        <f t="shared" si="1"/>
        <v>105.4821721996974</v>
      </c>
      <c r="H37" s="73">
        <f t="shared" si="2"/>
        <v>99.573740049778905</v>
      </c>
    </row>
    <row r="38" spans="1:8">
      <c r="A38" s="47" t="s">
        <v>60</v>
      </c>
      <c r="B38" s="81">
        <v>181606912.81</v>
      </c>
      <c r="C38" s="82">
        <v>221370885.36000001</v>
      </c>
      <c r="D38" s="82">
        <v>218456900.99000001</v>
      </c>
      <c r="E38" s="81">
        <v>428281460.29000002</v>
      </c>
      <c r="F38" s="72">
        <f t="shared" si="0"/>
        <v>51.007788392725992</v>
      </c>
      <c r="G38" s="72">
        <f t="shared" si="1"/>
        <v>120.29107130880696</v>
      </c>
      <c r="H38" s="73">
        <f t="shared" si="2"/>
        <v>98.683664129878139</v>
      </c>
    </row>
    <row r="39" spans="1:8">
      <c r="A39" s="47" t="s">
        <v>106</v>
      </c>
      <c r="B39" s="81"/>
      <c r="C39" s="82">
        <v>41230.910000000003</v>
      </c>
      <c r="D39" s="82">
        <v>41230.910000000003</v>
      </c>
      <c r="E39" s="81"/>
      <c r="F39" s="72" t="e">
        <f t="shared" si="0"/>
        <v>#DIV/0!</v>
      </c>
      <c r="G39" s="72"/>
      <c r="H39" s="73"/>
    </row>
    <row r="40" spans="1:8" ht="51.75">
      <c r="A40" s="47" t="s">
        <v>62</v>
      </c>
      <c r="B40" s="81"/>
      <c r="C40" s="82"/>
      <c r="D40" s="82">
        <v>30746</v>
      </c>
      <c r="E40" s="81">
        <v>1061126.26</v>
      </c>
      <c r="F40" s="72">
        <f t="shared" si="0"/>
        <v>2.89748743000668</v>
      </c>
      <c r="G40" s="72"/>
      <c r="H40" s="73"/>
    </row>
    <row r="41" spans="1:8" ht="39">
      <c r="A41" s="47" t="s">
        <v>63</v>
      </c>
      <c r="B41" s="81"/>
      <c r="C41" s="82"/>
      <c r="D41" s="82">
        <v>-1834956.72</v>
      </c>
      <c r="E41" s="81">
        <v>-758889.07</v>
      </c>
      <c r="F41" s="72">
        <f t="shared" si="0"/>
        <v>241.79511769750488</v>
      </c>
      <c r="G41" s="72"/>
      <c r="H41" s="73"/>
    </row>
    <row r="42" spans="1:8" s="7" customFormat="1" ht="14.25">
      <c r="A42" s="32" t="s">
        <v>64</v>
      </c>
      <c r="B42" s="79">
        <v>-41900000</v>
      </c>
      <c r="C42" s="79">
        <v>-97743248.349999994</v>
      </c>
      <c r="D42" s="79">
        <v>-25983785.890000001</v>
      </c>
      <c r="E42" s="79">
        <v>-2222494.06</v>
      </c>
      <c r="F42" s="72">
        <f t="shared" si="0"/>
        <v>1169.1273492087535</v>
      </c>
      <c r="G42" s="72">
        <f t="shared" si="1"/>
        <v>62.013808806682583</v>
      </c>
      <c r="H42" s="73">
        <f t="shared" si="2"/>
        <v>26.583714301121859</v>
      </c>
    </row>
    <row r="43" spans="1:8">
      <c r="E43" s="13"/>
      <c r="F43" s="13"/>
    </row>
    <row r="44" spans="1:8">
      <c r="E44" s="13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topLeftCell="A19" workbookViewId="0">
      <pane xSplit="1" topLeftCell="B1" activePane="topRight" state="frozen"/>
      <selection activeCell="B1" sqref="B1"/>
      <selection pane="topRight" activeCell="D35" sqref="D35:D42"/>
    </sheetView>
  </sheetViews>
  <sheetFormatPr defaultRowHeight="15" outlineLevelRow="3"/>
  <cols>
    <col min="1" max="1" width="62.85546875" style="2" customWidth="1"/>
    <col min="2" max="5" width="17.28515625" style="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49" t="s">
        <v>104</v>
      </c>
      <c r="B1" s="149"/>
      <c r="C1" s="149"/>
      <c r="D1" s="149"/>
      <c r="E1" s="149"/>
      <c r="F1" s="149"/>
      <c r="G1" s="149"/>
      <c r="H1" s="149"/>
    </row>
    <row r="2" spans="1:8" ht="37.5" customHeight="1">
      <c r="A2" s="150" t="s">
        <v>2</v>
      </c>
      <c r="B2" s="151" t="s">
        <v>90</v>
      </c>
      <c r="C2" s="151"/>
      <c r="D2" s="152" t="s">
        <v>91</v>
      </c>
      <c r="E2" s="155" t="s">
        <v>76</v>
      </c>
      <c r="F2" s="150" t="s">
        <v>92</v>
      </c>
      <c r="G2" s="151" t="s">
        <v>93</v>
      </c>
      <c r="H2" s="151"/>
    </row>
    <row r="3" spans="1:8" ht="51" customHeight="1">
      <c r="A3" s="150"/>
      <c r="B3" s="95" t="s">
        <v>66</v>
      </c>
      <c r="C3" s="94" t="s">
        <v>67</v>
      </c>
      <c r="D3" s="152"/>
      <c r="E3" s="155"/>
      <c r="F3" s="150"/>
      <c r="G3" s="94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2673075019.1199999</v>
      </c>
      <c r="C4" s="69">
        <f>C5+C33</f>
        <v>2744247695.8200002</v>
      </c>
      <c r="D4" s="70">
        <f>D5+D33</f>
        <v>2124184788.3099999</v>
      </c>
      <c r="E4" s="71">
        <f>E5+E33</f>
        <v>4265626606.1800008</v>
      </c>
      <c r="F4" s="72">
        <f>D4/E4*100</f>
        <v>49.79771987619592</v>
      </c>
      <c r="G4" s="72">
        <f>D4/B4*100</f>
        <v>79.465962351079114</v>
      </c>
      <c r="H4" s="73">
        <f>D4/C4*100</f>
        <v>77.404994875117453</v>
      </c>
    </row>
    <row r="5" spans="1:8" s="7" customFormat="1" ht="15" customHeight="1" outlineLevel="1">
      <c r="A5" s="37" t="s">
        <v>6</v>
      </c>
      <c r="B5" s="74">
        <f>B6+B20</f>
        <v>580638987.62</v>
      </c>
      <c r="C5" s="74">
        <f>C6+C20</f>
        <v>580726265.51999998</v>
      </c>
      <c r="D5" s="70">
        <f>D6+D20</f>
        <v>549409233.72000003</v>
      </c>
      <c r="E5" s="75">
        <f>E6+E20</f>
        <v>529697560.32000005</v>
      </c>
      <c r="F5" s="76">
        <f t="shared" ref="F5:F42" si="0">D5/E5*100</f>
        <v>103.72130719048278</v>
      </c>
      <c r="G5" s="76">
        <f t="shared" ref="G5:G42" si="1">D5/B5*100</f>
        <v>94.621485197194801</v>
      </c>
      <c r="H5" s="73">
        <f t="shared" ref="H5:H42" si="2">D5/C5*100</f>
        <v>94.60726444464197</v>
      </c>
    </row>
    <row r="6" spans="1:8" s="7" customFormat="1" ht="15" customHeight="1" outlineLevel="1">
      <c r="A6" s="37" t="s">
        <v>7</v>
      </c>
      <c r="B6" s="74">
        <f>B7+B10+B11+B17+B18+B19</f>
        <v>517347118.81999999</v>
      </c>
      <c r="C6" s="74">
        <f>C7+C10+C11+C17+C18+C19</f>
        <v>517347118.81999999</v>
      </c>
      <c r="D6" s="70">
        <f>D7+D10+D11+D17+D18+D19</f>
        <v>503489417.20999998</v>
      </c>
      <c r="E6" s="75">
        <f>E7+E10+E11+E17+E18+E19</f>
        <v>464459545.54000008</v>
      </c>
      <c r="F6" s="76">
        <f t="shared" si="0"/>
        <v>108.40328765869633</v>
      </c>
      <c r="G6" s="76">
        <f t="shared" si="1"/>
        <v>97.321391942491601</v>
      </c>
      <c r="H6" s="73">
        <f t="shared" si="2"/>
        <v>97.321391942491601</v>
      </c>
    </row>
    <row r="7" spans="1:8" ht="15" customHeight="1" outlineLevel="2">
      <c r="A7" s="43" t="s">
        <v>9</v>
      </c>
      <c r="B7" s="77">
        <f>B8+B9</f>
        <v>339247130</v>
      </c>
      <c r="C7" s="77">
        <f>C8+C9</f>
        <v>339247130</v>
      </c>
      <c r="D7" s="66">
        <f>D8+D9</f>
        <v>344264369.06999999</v>
      </c>
      <c r="E7" s="44">
        <f>E8+E9</f>
        <v>292137581.64000005</v>
      </c>
      <c r="F7" s="72">
        <f t="shared" si="0"/>
        <v>117.84323233504259</v>
      </c>
      <c r="G7" s="72">
        <f t="shared" si="1"/>
        <v>101.47893338699726</v>
      </c>
      <c r="H7" s="73">
        <f t="shared" si="2"/>
        <v>101.47893338699726</v>
      </c>
    </row>
    <row r="8" spans="1:8" ht="15" customHeight="1" outlineLevel="3">
      <c r="A8" s="43" t="s">
        <v>11</v>
      </c>
      <c r="B8" s="77">
        <v>8778405</v>
      </c>
      <c r="C8" s="77">
        <v>8778405</v>
      </c>
      <c r="D8" s="66">
        <v>9541359.1699999999</v>
      </c>
      <c r="E8" s="10">
        <v>12718419.48</v>
      </c>
      <c r="F8" s="72">
        <f t="shared" si="0"/>
        <v>75.020006888465986</v>
      </c>
      <c r="G8" s="72">
        <f t="shared" si="1"/>
        <v>108.69126190919648</v>
      </c>
      <c r="H8" s="73">
        <f t="shared" si="2"/>
        <v>108.69126190919648</v>
      </c>
    </row>
    <row r="9" spans="1:8" ht="15" customHeight="1" outlineLevel="3">
      <c r="A9" s="43" t="s">
        <v>13</v>
      </c>
      <c r="B9" s="77">
        <v>330468725</v>
      </c>
      <c r="C9" s="77">
        <v>330468725</v>
      </c>
      <c r="D9" s="66">
        <v>334723009.89999998</v>
      </c>
      <c r="E9" s="10">
        <v>279419162.16000003</v>
      </c>
      <c r="F9" s="72">
        <f t="shared" si="0"/>
        <v>119.79243202666683</v>
      </c>
      <c r="G9" s="72">
        <f t="shared" si="1"/>
        <v>101.28734871961029</v>
      </c>
      <c r="H9" s="73">
        <f t="shared" si="2"/>
        <v>101.28734871961029</v>
      </c>
    </row>
    <row r="10" spans="1:8" ht="25.5" outlineLevel="2">
      <c r="A10" s="43" t="s">
        <v>15</v>
      </c>
      <c r="B10" s="77">
        <v>32950360</v>
      </c>
      <c r="C10" s="77">
        <v>32950360</v>
      </c>
      <c r="D10" s="66">
        <v>34638109.719999999</v>
      </c>
      <c r="E10" s="10">
        <v>33797434.280000001</v>
      </c>
      <c r="F10" s="72">
        <f t="shared" si="0"/>
        <v>102.4873942590887</v>
      </c>
      <c r="G10" s="72">
        <f t="shared" si="1"/>
        <v>105.12209796797364</v>
      </c>
      <c r="H10" s="73">
        <f t="shared" si="2"/>
        <v>105.12209796797364</v>
      </c>
    </row>
    <row r="11" spans="1:8" ht="15" customHeight="1" outlineLevel="2">
      <c r="A11" s="43" t="s">
        <v>17</v>
      </c>
      <c r="B11" s="77">
        <f>B12+B13+B14+B15+B16</f>
        <v>112789628.81999999</v>
      </c>
      <c r="C11" s="77">
        <f>C12+C13+C14+C15+C16</f>
        <v>112789628.81999999</v>
      </c>
      <c r="D11" s="66">
        <f>D12+D13+D14+D15+D16</f>
        <v>92097990.420000002</v>
      </c>
      <c r="E11" s="44">
        <f>E12+E13+E14+E15+E16</f>
        <v>106723696.94000001</v>
      </c>
      <c r="F11" s="72">
        <f t="shared" si="0"/>
        <v>86.295727247695922</v>
      </c>
      <c r="G11" s="72">
        <f t="shared" si="1"/>
        <v>81.654662209216411</v>
      </c>
      <c r="H11" s="73">
        <f t="shared" si="2"/>
        <v>81.654662209216411</v>
      </c>
    </row>
    <row r="12" spans="1:8" ht="25.5" customHeight="1" outlineLevel="3">
      <c r="A12" s="43" t="s">
        <v>19</v>
      </c>
      <c r="B12" s="77">
        <v>97401544.819999993</v>
      </c>
      <c r="C12" s="77">
        <v>97401544.819999993</v>
      </c>
      <c r="D12" s="66">
        <v>83958413.409999996</v>
      </c>
      <c r="E12" s="44">
        <v>92948661.540000007</v>
      </c>
      <c r="F12" s="72">
        <f t="shared" si="0"/>
        <v>90.327727176435886</v>
      </c>
      <c r="G12" s="72">
        <f t="shared" si="1"/>
        <v>86.19823593676756</v>
      </c>
      <c r="H12" s="73">
        <f t="shared" si="2"/>
        <v>86.19823593676756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-127540.39</v>
      </c>
      <c r="E13" s="44">
        <v>-29701.35</v>
      </c>
      <c r="F13" s="72">
        <f t="shared" si="0"/>
        <v>429.40940394965207</v>
      </c>
      <c r="G13" s="72" t="e">
        <f t="shared" si="1"/>
        <v>#DIV/0!</v>
      </c>
      <c r="H13" s="73" t="e">
        <f t="shared" si="2"/>
        <v>#DIV/0!</v>
      </c>
    </row>
    <row r="14" spans="1:8" ht="15" customHeight="1" outlineLevel="3">
      <c r="A14" s="43" t="s">
        <v>23</v>
      </c>
      <c r="B14" s="77">
        <v>165667</v>
      </c>
      <c r="C14" s="77">
        <v>165667</v>
      </c>
      <c r="D14" s="66">
        <v>204497.93</v>
      </c>
      <c r="E14" s="44">
        <v>141073.14000000001</v>
      </c>
      <c r="F14" s="72">
        <f t="shared" si="0"/>
        <v>144.95879938590716</v>
      </c>
      <c r="G14" s="72">
        <f t="shared" si="1"/>
        <v>123.43914599769417</v>
      </c>
      <c r="H14" s="73">
        <f t="shared" si="2"/>
        <v>123.43914599769417</v>
      </c>
    </row>
    <row r="15" spans="1:8" ht="15" customHeight="1" outlineLevel="3">
      <c r="A15" s="43" t="s">
        <v>25</v>
      </c>
      <c r="B15" s="77">
        <v>15222417</v>
      </c>
      <c r="C15" s="77">
        <v>15222417</v>
      </c>
      <c r="D15" s="66">
        <v>8062619.4699999997</v>
      </c>
      <c r="E15" s="44">
        <v>13663663.609999999</v>
      </c>
      <c r="F15" s="72">
        <f t="shared" si="0"/>
        <v>59.007742726476565</v>
      </c>
      <c r="G15" s="72">
        <f t="shared" si="1"/>
        <v>52.965435580959323</v>
      </c>
      <c r="H15" s="73">
        <f t="shared" si="2"/>
        <v>52.965435580959323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44">
        <v>0</v>
      </c>
      <c r="F16" s="72"/>
      <c r="G16" s="72"/>
      <c r="H16" s="73"/>
    </row>
    <row r="17" spans="1:8" ht="15" customHeight="1" outlineLevel="2">
      <c r="A17" s="43" t="s">
        <v>28</v>
      </c>
      <c r="B17" s="77">
        <v>22660000</v>
      </c>
      <c r="C17" s="77">
        <v>22660000</v>
      </c>
      <c r="D17" s="66">
        <v>23077016.760000002</v>
      </c>
      <c r="E17" s="10">
        <v>22069261.969999999</v>
      </c>
      <c r="F17" s="72">
        <f t="shared" si="0"/>
        <v>104.56632755263814</v>
      </c>
      <c r="G17" s="72">
        <f t="shared" si="1"/>
        <v>101.84032109443955</v>
      </c>
      <c r="H17" s="73">
        <f t="shared" si="2"/>
        <v>101.84032109443955</v>
      </c>
    </row>
    <row r="18" spans="1:8" ht="15" customHeight="1" outlineLevel="2">
      <c r="A18" s="43" t="s">
        <v>30</v>
      </c>
      <c r="B18" s="77">
        <v>9700000</v>
      </c>
      <c r="C18" s="77">
        <v>9700000</v>
      </c>
      <c r="D18" s="66">
        <v>9411931.2400000002</v>
      </c>
      <c r="E18" s="10">
        <v>9729833.9100000001</v>
      </c>
      <c r="F18" s="72">
        <f t="shared" si="0"/>
        <v>96.732701987098977</v>
      </c>
      <c r="G18" s="72">
        <f t="shared" si="1"/>
        <v>97.030218969072166</v>
      </c>
      <c r="H18" s="73">
        <f t="shared" si="2"/>
        <v>97.030218969072166</v>
      </c>
    </row>
    <row r="19" spans="1:8" ht="25.5" outlineLevel="2">
      <c r="A19" s="43" t="s">
        <v>31</v>
      </c>
      <c r="B19" s="77"/>
      <c r="C19" s="77"/>
      <c r="D19" s="66">
        <v>0</v>
      </c>
      <c r="E19" s="10">
        <v>1736.8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63291868.799999997</v>
      </c>
      <c r="C20" s="74">
        <f>C21+C22+C23+C26+C28+C29</f>
        <v>63379146.699999996</v>
      </c>
      <c r="D20" s="70">
        <f>D21+D22+D23+D26+D28+D29</f>
        <v>45919816.509999998</v>
      </c>
      <c r="E20" s="41">
        <f>E21+E22+E23+E26+E28+E29</f>
        <v>65238014.780000001</v>
      </c>
      <c r="F20" s="76">
        <f t="shared" si="0"/>
        <v>70.388126715464722</v>
      </c>
      <c r="G20" s="76">
        <f t="shared" si="1"/>
        <v>72.552473770532742</v>
      </c>
      <c r="H20" s="73">
        <f t="shared" si="2"/>
        <v>72.452563502247344</v>
      </c>
    </row>
    <row r="21" spans="1:8" ht="25.5" outlineLevel="2">
      <c r="A21" s="43" t="s">
        <v>34</v>
      </c>
      <c r="B21" s="77">
        <v>15278867.800000001</v>
      </c>
      <c r="C21" s="77">
        <v>15278867.800000001</v>
      </c>
      <c r="D21" s="66">
        <v>10380127.9</v>
      </c>
      <c r="E21" s="44">
        <v>17760681.640000001</v>
      </c>
      <c r="F21" s="72">
        <f t="shared" si="0"/>
        <v>58.444422969793173</v>
      </c>
      <c r="G21" s="72">
        <f t="shared" si="1"/>
        <v>67.937808192829579</v>
      </c>
      <c r="H21" s="73">
        <f t="shared" si="2"/>
        <v>67.937808192829579</v>
      </c>
    </row>
    <row r="22" spans="1:8" outlineLevel="2">
      <c r="A22" s="43" t="s">
        <v>36</v>
      </c>
      <c r="B22" s="77">
        <v>1440000</v>
      </c>
      <c r="C22" s="77">
        <v>1440000</v>
      </c>
      <c r="D22" s="66">
        <v>2229805.56</v>
      </c>
      <c r="E22" s="44">
        <v>2384664.67</v>
      </c>
      <c r="F22" s="72">
        <f t="shared" si="0"/>
        <v>93.506042507855</v>
      </c>
      <c r="G22" s="72">
        <f t="shared" si="1"/>
        <v>154.84760833333334</v>
      </c>
      <c r="H22" s="73">
        <f t="shared" si="2"/>
        <v>154.84760833333334</v>
      </c>
    </row>
    <row r="23" spans="1:8" ht="25.5" outlineLevel="2">
      <c r="A23" s="43" t="s">
        <v>38</v>
      </c>
      <c r="B23" s="77">
        <f>B24+B25</f>
        <v>24575500</v>
      </c>
      <c r="C23" s="77">
        <f>C24+C25</f>
        <v>24575500</v>
      </c>
      <c r="D23" s="66">
        <f>D24+D25</f>
        <v>20629989.890000001</v>
      </c>
      <c r="E23" s="44">
        <f>E24+E25</f>
        <v>20094734.77</v>
      </c>
      <c r="F23" s="72">
        <f t="shared" si="0"/>
        <v>102.66365854601425</v>
      </c>
      <c r="G23" s="72">
        <f t="shared" si="1"/>
        <v>83.945351630689103</v>
      </c>
      <c r="H23" s="73">
        <f t="shared" si="2"/>
        <v>83.945351630689103</v>
      </c>
    </row>
    <row r="24" spans="1:8" ht="15" customHeight="1" outlineLevel="3">
      <c r="A24" s="43" t="s">
        <v>40</v>
      </c>
      <c r="B24" s="77">
        <v>24575500</v>
      </c>
      <c r="C24" s="77">
        <v>24575500</v>
      </c>
      <c r="D24" s="66">
        <v>20383411.41</v>
      </c>
      <c r="E24" s="44">
        <v>19417737.09</v>
      </c>
      <c r="F24" s="72">
        <f t="shared" si="0"/>
        <v>104.97315580865143</v>
      </c>
      <c r="G24" s="72">
        <f t="shared" si="1"/>
        <v>82.942000813818638</v>
      </c>
      <c r="H24" s="73">
        <f t="shared" si="2"/>
        <v>82.942000813818638</v>
      </c>
    </row>
    <row r="25" spans="1:8" ht="15" customHeight="1" outlineLevel="3">
      <c r="A25" s="43" t="s">
        <v>42</v>
      </c>
      <c r="B25" s="77"/>
      <c r="C25" s="77"/>
      <c r="D25" s="66">
        <v>246578.48</v>
      </c>
      <c r="E25" s="44">
        <v>676997.68</v>
      </c>
      <c r="F25" s="72">
        <f t="shared" si="0"/>
        <v>36.422352289301791</v>
      </c>
      <c r="G25" s="72"/>
      <c r="H25" s="73"/>
    </row>
    <row r="26" spans="1:8" ht="25.5" customHeight="1" outlineLevel="2">
      <c r="A26" s="43" t="s">
        <v>44</v>
      </c>
      <c r="B26" s="77">
        <v>20347501</v>
      </c>
      <c r="C26" s="77">
        <v>20347501</v>
      </c>
      <c r="D26" s="66">
        <v>10366677.34</v>
      </c>
      <c r="E26" s="44">
        <v>23534010.870000001</v>
      </c>
      <c r="F26" s="72">
        <f t="shared" si="0"/>
        <v>44.049768640223284</v>
      </c>
      <c r="G26" s="72">
        <f t="shared" si="1"/>
        <v>50.948159874767917</v>
      </c>
      <c r="H26" s="73">
        <f t="shared" si="2"/>
        <v>50.948159874767917</v>
      </c>
    </row>
    <row r="27" spans="1:8" ht="25.5" outlineLevel="3">
      <c r="A27" s="43" t="s">
        <v>46</v>
      </c>
      <c r="B27" s="77">
        <v>20347501</v>
      </c>
      <c r="C27" s="77">
        <v>20347501</v>
      </c>
      <c r="D27" s="66">
        <v>10366677.34</v>
      </c>
      <c r="E27" s="44">
        <v>23516454.870000001</v>
      </c>
      <c r="F27" s="72">
        <f t="shared" si="0"/>
        <v>44.082653602796206</v>
      </c>
      <c r="G27" s="72">
        <f t="shared" si="1"/>
        <v>50.948159874767917</v>
      </c>
      <c r="H27" s="73">
        <f t="shared" si="2"/>
        <v>50.948159874767917</v>
      </c>
    </row>
    <row r="28" spans="1:8" outlineLevel="2">
      <c r="A28" s="43" t="s">
        <v>48</v>
      </c>
      <c r="B28" s="77">
        <v>1650000</v>
      </c>
      <c r="C28" s="77">
        <v>1650000</v>
      </c>
      <c r="D28" s="66">
        <v>1880223.09</v>
      </c>
      <c r="E28" s="44">
        <v>1458382.91</v>
      </c>
      <c r="F28" s="72">
        <f t="shared" si="0"/>
        <v>128.92520044684289</v>
      </c>
      <c r="G28" s="72">
        <f t="shared" si="1"/>
        <v>113.95291454545455</v>
      </c>
      <c r="H28" s="73">
        <f t="shared" si="2"/>
        <v>113.95291454545455</v>
      </c>
    </row>
    <row r="29" spans="1:8" ht="15" customHeight="1" outlineLevel="2">
      <c r="A29" s="43" t="s">
        <v>50</v>
      </c>
      <c r="B29" s="77">
        <f>B30+B31</f>
        <v>0</v>
      </c>
      <c r="C29" s="77">
        <f>C30+C31+C32</f>
        <v>87277.9</v>
      </c>
      <c r="D29" s="77">
        <f>D30+D31+D32</f>
        <v>432992.73</v>
      </c>
      <c r="E29" s="44">
        <f>E30+E31</f>
        <v>5539.92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-4679.8900000000003</v>
      </c>
      <c r="E30" s="44">
        <v>3393.12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365476.17</v>
      </c>
      <c r="E31" s="44">
        <v>2146.8000000000002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>
        <v>87277.9</v>
      </c>
      <c r="D32" s="66">
        <v>72196.45</v>
      </c>
      <c r="E32" s="89"/>
      <c r="F32" s="72"/>
      <c r="G32" s="72"/>
      <c r="H32" s="73"/>
    </row>
    <row r="33" spans="1:8">
      <c r="A33" s="32" t="s">
        <v>55</v>
      </c>
      <c r="B33" s="79">
        <f>B34+B40+B41</f>
        <v>2092436031.5</v>
      </c>
      <c r="C33" s="79">
        <f>C34+C40+C41</f>
        <v>2163521430.3000002</v>
      </c>
      <c r="D33" s="79">
        <f>D34+D40+D41+D39</f>
        <v>1574775554.5899999</v>
      </c>
      <c r="E33" s="80">
        <f>E34+E40+E41+E39</f>
        <v>3735929045.8600006</v>
      </c>
      <c r="F33" s="76">
        <f t="shared" si="0"/>
        <v>42.152180495373699</v>
      </c>
      <c r="G33" s="76">
        <f t="shared" si="1"/>
        <v>75.260391757882999</v>
      </c>
      <c r="H33" s="73">
        <f t="shared" si="2"/>
        <v>72.787610630306403</v>
      </c>
    </row>
    <row r="34" spans="1:8" ht="46.5" customHeight="1">
      <c r="A34" s="46" t="s">
        <v>56</v>
      </c>
      <c r="B34" s="79">
        <f>B35+B36+B37+B38</f>
        <v>2092436031.5</v>
      </c>
      <c r="C34" s="79">
        <f>C35+C36+C37+C38</f>
        <v>2163521430.3000002</v>
      </c>
      <c r="D34" s="79">
        <f>D35+D36+D37+D38</f>
        <v>1576772131.53</v>
      </c>
      <c r="E34" s="80">
        <f>E35+E36+E37+E38</f>
        <v>3735613608.2200003</v>
      </c>
      <c r="F34" s="76">
        <f t="shared" si="0"/>
        <v>42.209186947504548</v>
      </c>
      <c r="G34" s="76">
        <f t="shared" si="1"/>
        <v>75.355810538191832</v>
      </c>
      <c r="H34" s="73">
        <f t="shared" si="2"/>
        <v>72.879894298590798</v>
      </c>
    </row>
    <row r="35" spans="1:8">
      <c r="A35" s="47" t="s">
        <v>57</v>
      </c>
      <c r="B35" s="81"/>
      <c r="C35" s="82">
        <v>4198955</v>
      </c>
      <c r="D35" s="82">
        <v>3791669</v>
      </c>
      <c r="E35" s="81">
        <v>11845741.640000001</v>
      </c>
      <c r="F35" s="72"/>
      <c r="G35" s="72"/>
      <c r="H35" s="73"/>
    </row>
    <row r="36" spans="1:8" ht="26.25">
      <c r="A36" s="47" t="s">
        <v>58</v>
      </c>
      <c r="B36" s="81">
        <v>692217476.69000006</v>
      </c>
      <c r="C36" s="82">
        <v>682428466.40999997</v>
      </c>
      <c r="D36" s="82">
        <v>223625238.22999999</v>
      </c>
      <c r="E36" s="81">
        <v>2034120319.6700001</v>
      </c>
      <c r="F36" s="72">
        <f t="shared" si="0"/>
        <v>10.993707504297445</v>
      </c>
      <c r="G36" s="72">
        <f t="shared" si="1"/>
        <v>32.3056330937087</v>
      </c>
      <c r="H36" s="73">
        <f t="shared" si="2"/>
        <v>32.769037230584537</v>
      </c>
    </row>
    <row r="37" spans="1:8">
      <c r="A37" s="47" t="s">
        <v>59</v>
      </c>
      <c r="B37" s="81">
        <v>1218611642</v>
      </c>
      <c r="C37" s="82">
        <v>1255539876.6300001</v>
      </c>
      <c r="D37" s="82">
        <v>1177084128.5899999</v>
      </c>
      <c r="E37" s="81">
        <v>1277103767.9400001</v>
      </c>
      <c r="F37" s="72">
        <f t="shared" si="0"/>
        <v>92.168244910017421</v>
      </c>
      <c r="G37" s="72">
        <f t="shared" si="1"/>
        <v>96.59222741858558</v>
      </c>
      <c r="H37" s="73">
        <f t="shared" si="2"/>
        <v>93.751234070670577</v>
      </c>
    </row>
    <row r="38" spans="1:8">
      <c r="A38" s="47" t="s">
        <v>60</v>
      </c>
      <c r="B38" s="81">
        <v>181606912.81</v>
      </c>
      <c r="C38" s="82">
        <v>221354132.25999999</v>
      </c>
      <c r="D38" s="82">
        <v>172271095.71000001</v>
      </c>
      <c r="E38" s="81">
        <v>412543778.97000003</v>
      </c>
      <c r="F38" s="72">
        <f t="shared" si="0"/>
        <v>41.758258030241066</v>
      </c>
      <c r="G38" s="72">
        <f t="shared" si="1"/>
        <v>94.859327238403495</v>
      </c>
      <c r="H38" s="73">
        <f t="shared" si="2"/>
        <v>77.826012982514541</v>
      </c>
    </row>
    <row r="39" spans="1:8" ht="77.25">
      <c r="A39" s="47" t="s">
        <v>85</v>
      </c>
      <c r="B39" s="81"/>
      <c r="C39" s="82"/>
      <c r="D39" s="82">
        <v>-192366.22</v>
      </c>
      <c r="E39" s="81"/>
      <c r="F39" s="72"/>
      <c r="G39" s="72"/>
      <c r="H39" s="73"/>
    </row>
    <row r="40" spans="1:8" ht="51.75">
      <c r="A40" s="47" t="s">
        <v>62</v>
      </c>
      <c r="B40" s="81"/>
      <c r="C40" s="82"/>
      <c r="D40" s="82">
        <v>30746</v>
      </c>
      <c r="E40" s="81">
        <v>1046126.26</v>
      </c>
      <c r="F40" s="72">
        <f t="shared" si="0"/>
        <v>2.9390333820699617</v>
      </c>
      <c r="G40" s="72"/>
      <c r="H40" s="73"/>
    </row>
    <row r="41" spans="1:8" ht="39">
      <c r="A41" s="47" t="s">
        <v>63</v>
      </c>
      <c r="B41" s="81"/>
      <c r="C41" s="82"/>
      <c r="D41" s="82">
        <v>-1834956.72</v>
      </c>
      <c r="E41" s="81">
        <v>-730688.62</v>
      </c>
      <c r="F41" s="72">
        <f t="shared" si="0"/>
        <v>251.12704232344552</v>
      </c>
      <c r="G41" s="72"/>
      <c r="H41" s="73"/>
    </row>
    <row r="42" spans="1:8" s="7" customFormat="1" ht="14.25">
      <c r="A42" s="32" t="s">
        <v>64</v>
      </c>
      <c r="B42" s="79">
        <v>-41900000</v>
      </c>
      <c r="C42" s="79">
        <v>-97743248.349999994</v>
      </c>
      <c r="D42" s="79">
        <v>57950962.57</v>
      </c>
      <c r="E42" s="79">
        <v>105254308.98</v>
      </c>
      <c r="F42" s="72">
        <f t="shared" si="0"/>
        <v>55.05804287880661</v>
      </c>
      <c r="G42" s="72">
        <f t="shared" si="1"/>
        <v>-138.30778656324583</v>
      </c>
      <c r="H42" s="73">
        <f t="shared" si="2"/>
        <v>-59.288967318221943</v>
      </c>
    </row>
    <row r="43" spans="1:8">
      <c r="E43" s="13"/>
      <c r="F43" s="13"/>
    </row>
    <row r="44" spans="1:8">
      <c r="E44" s="13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workbookViewId="0">
      <pane xSplit="1" topLeftCell="B1" activePane="topRight" state="frozen"/>
      <selection activeCell="B1" sqref="B1"/>
      <selection pane="topRight" activeCell="D42" sqref="D42"/>
    </sheetView>
  </sheetViews>
  <sheetFormatPr defaultRowHeight="15" outlineLevelRow="3"/>
  <cols>
    <col min="1" max="1" width="62.85546875" style="2" customWidth="1"/>
    <col min="2" max="5" width="17.28515625" style="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49" t="s">
        <v>103</v>
      </c>
      <c r="B1" s="149"/>
      <c r="C1" s="149"/>
      <c r="D1" s="149"/>
      <c r="E1" s="149"/>
      <c r="F1" s="149"/>
      <c r="G1" s="149"/>
      <c r="H1" s="149"/>
    </row>
    <row r="2" spans="1:8" ht="37.5" customHeight="1">
      <c r="A2" s="150" t="s">
        <v>2</v>
      </c>
      <c r="B2" s="151" t="s">
        <v>90</v>
      </c>
      <c r="C2" s="151"/>
      <c r="D2" s="152" t="s">
        <v>91</v>
      </c>
      <c r="E2" s="155" t="s">
        <v>76</v>
      </c>
      <c r="F2" s="150" t="s">
        <v>92</v>
      </c>
      <c r="G2" s="151" t="s">
        <v>93</v>
      </c>
      <c r="H2" s="151"/>
    </row>
    <row r="3" spans="1:8" ht="51" customHeight="1">
      <c r="A3" s="150"/>
      <c r="B3" s="95" t="s">
        <v>66</v>
      </c>
      <c r="C3" s="94" t="s">
        <v>67</v>
      </c>
      <c r="D3" s="152"/>
      <c r="E3" s="155"/>
      <c r="F3" s="150"/>
      <c r="G3" s="94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2673075019.1199999</v>
      </c>
      <c r="C4" s="69">
        <f>C5+C33</f>
        <v>2767356523.79</v>
      </c>
      <c r="D4" s="70">
        <f>D5+D33</f>
        <v>1935464805.1500001</v>
      </c>
      <c r="E4" s="71">
        <f>E5+E33</f>
        <v>3970976126.9300003</v>
      </c>
      <c r="F4" s="72">
        <f>D4/E4*100</f>
        <v>48.740278039554127</v>
      </c>
      <c r="G4" s="72">
        <f>D4/B4*100</f>
        <v>72.405929175424802</v>
      </c>
      <c r="H4" s="73">
        <f>D4/C4*100</f>
        <v>69.939120186050602</v>
      </c>
    </row>
    <row r="5" spans="1:8" s="7" customFormat="1" ht="15" customHeight="1" outlineLevel="1">
      <c r="A5" s="37" t="s">
        <v>6</v>
      </c>
      <c r="B5" s="74">
        <f>B6+B20</f>
        <v>580638987.62</v>
      </c>
      <c r="C5" s="74">
        <f>C6+C20</f>
        <v>580726265.51999998</v>
      </c>
      <c r="D5" s="70">
        <f>D6+D20</f>
        <v>502069192.72999996</v>
      </c>
      <c r="E5" s="75">
        <f>E6+E20</f>
        <v>484176054.29000002</v>
      </c>
      <c r="F5" s="76">
        <f t="shared" ref="F5:F42" si="0">D5/E5*100</f>
        <v>103.69558516606912</v>
      </c>
      <c r="G5" s="76">
        <f t="shared" ref="G5:G42" si="1">D5/B5*100</f>
        <v>86.468391450589237</v>
      </c>
      <c r="H5" s="73">
        <f t="shared" ref="H5:H42" si="2">D5/C5*100</f>
        <v>86.455396034211034</v>
      </c>
    </row>
    <row r="6" spans="1:8" s="7" customFormat="1" ht="15" customHeight="1" outlineLevel="1">
      <c r="A6" s="37" t="s">
        <v>7</v>
      </c>
      <c r="B6" s="74">
        <f>B7+B10+B11+B17+B18+B19</f>
        <v>517347118.81999999</v>
      </c>
      <c r="C6" s="74">
        <f>C7+C10+C11+C17+C18+C19</f>
        <v>517347118.81999999</v>
      </c>
      <c r="D6" s="70">
        <f>D7+D10+D11+D17+D18+D19</f>
        <v>460570539.21999997</v>
      </c>
      <c r="E6" s="75">
        <f>E7+E10+E11+E17+E18+E19</f>
        <v>421526255.23000002</v>
      </c>
      <c r="F6" s="76">
        <f t="shared" si="0"/>
        <v>109.26259835670164</v>
      </c>
      <c r="G6" s="76">
        <f t="shared" si="1"/>
        <v>89.02543813726075</v>
      </c>
      <c r="H6" s="73">
        <f t="shared" si="2"/>
        <v>89.02543813726075</v>
      </c>
    </row>
    <row r="7" spans="1:8" ht="15" customHeight="1" outlineLevel="2">
      <c r="A7" s="43" t="s">
        <v>9</v>
      </c>
      <c r="B7" s="77">
        <f>B8+B9</f>
        <v>339247130</v>
      </c>
      <c r="C7" s="77">
        <f>C8+C9</f>
        <v>339247130</v>
      </c>
      <c r="D7" s="66">
        <f>D8+D9</f>
        <v>309902710.73000002</v>
      </c>
      <c r="E7" s="44">
        <f>E8+E9</f>
        <v>258387755.91</v>
      </c>
      <c r="F7" s="72">
        <f t="shared" si="0"/>
        <v>119.93707272953887</v>
      </c>
      <c r="G7" s="72">
        <f t="shared" si="1"/>
        <v>91.35013485007228</v>
      </c>
      <c r="H7" s="73">
        <f t="shared" si="2"/>
        <v>91.35013485007228</v>
      </c>
    </row>
    <row r="8" spans="1:8" ht="15" customHeight="1" outlineLevel="3">
      <c r="A8" s="43" t="s">
        <v>11</v>
      </c>
      <c r="B8" s="77">
        <v>8778405</v>
      </c>
      <c r="C8" s="77">
        <v>8778405</v>
      </c>
      <c r="D8" s="66">
        <v>8856517.6600000001</v>
      </c>
      <c r="E8" s="10">
        <v>11699627.85</v>
      </c>
      <c r="F8" s="72">
        <f t="shared" si="0"/>
        <v>75.699139951703685</v>
      </c>
      <c r="G8" s="72">
        <f t="shared" si="1"/>
        <v>100.88982748004905</v>
      </c>
      <c r="H8" s="73">
        <f t="shared" si="2"/>
        <v>100.88982748004905</v>
      </c>
    </row>
    <row r="9" spans="1:8" ht="15" customHeight="1" outlineLevel="3">
      <c r="A9" s="43" t="s">
        <v>13</v>
      </c>
      <c r="B9" s="77">
        <v>330468725</v>
      </c>
      <c r="C9" s="77">
        <v>330468725</v>
      </c>
      <c r="D9" s="66">
        <v>301046193.06999999</v>
      </c>
      <c r="E9" s="10">
        <v>246688128.06</v>
      </c>
      <c r="F9" s="72">
        <f t="shared" si="0"/>
        <v>122.0351362011142</v>
      </c>
      <c r="G9" s="72">
        <f t="shared" si="1"/>
        <v>91.096727253085746</v>
      </c>
      <c r="H9" s="73">
        <f t="shared" si="2"/>
        <v>91.096727253085746</v>
      </c>
    </row>
    <row r="10" spans="1:8" ht="25.5" outlineLevel="2">
      <c r="A10" s="43" t="s">
        <v>15</v>
      </c>
      <c r="B10" s="77">
        <v>32950360</v>
      </c>
      <c r="C10" s="77">
        <v>32950360</v>
      </c>
      <c r="D10" s="66">
        <v>31449866.57</v>
      </c>
      <c r="E10" s="10">
        <v>30760573.43</v>
      </c>
      <c r="F10" s="72">
        <f t="shared" si="0"/>
        <v>102.24083319372632</v>
      </c>
      <c r="G10" s="72">
        <f t="shared" si="1"/>
        <v>95.44620019326041</v>
      </c>
      <c r="H10" s="73">
        <f t="shared" si="2"/>
        <v>95.44620019326041</v>
      </c>
    </row>
    <row r="11" spans="1:8" ht="15" customHeight="1" outlineLevel="2">
      <c r="A11" s="43" t="s">
        <v>17</v>
      </c>
      <c r="B11" s="77">
        <f>B12+B13+B14+B15+B16</f>
        <v>112789628.81999999</v>
      </c>
      <c r="C11" s="77">
        <f>C12+C13+C14+C15+C16</f>
        <v>112789628.81999999</v>
      </c>
      <c r="D11" s="66">
        <f>D12+D13+D14+D15+D16</f>
        <v>88140829.459999993</v>
      </c>
      <c r="E11" s="44">
        <f>E12+E13+E14+E15+E16</f>
        <v>102458167.42</v>
      </c>
      <c r="F11" s="72">
        <f t="shared" si="0"/>
        <v>86.026162364089643</v>
      </c>
      <c r="G11" s="72">
        <f t="shared" si="1"/>
        <v>78.146218213611817</v>
      </c>
      <c r="H11" s="73">
        <f t="shared" si="2"/>
        <v>78.146218213611817</v>
      </c>
    </row>
    <row r="12" spans="1:8" ht="25.5" customHeight="1" outlineLevel="3">
      <c r="A12" s="43" t="s">
        <v>19</v>
      </c>
      <c r="B12" s="77">
        <v>97401544.819999993</v>
      </c>
      <c r="C12" s="77">
        <v>97401544.819999993</v>
      </c>
      <c r="D12" s="66">
        <v>80010433</v>
      </c>
      <c r="E12" s="44">
        <v>89374964.700000003</v>
      </c>
      <c r="F12" s="72">
        <f t="shared" si="0"/>
        <v>89.522198155340917</v>
      </c>
      <c r="G12" s="72">
        <f t="shared" si="1"/>
        <v>82.144932247081798</v>
      </c>
      <c r="H12" s="73">
        <f t="shared" si="2"/>
        <v>82.144932247081798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-160220.25</v>
      </c>
      <c r="E13" s="44">
        <v>-10877.59</v>
      </c>
      <c r="F13" s="72">
        <f t="shared" si="0"/>
        <v>1472.9388586993994</v>
      </c>
      <c r="G13" s="72" t="e">
        <f t="shared" si="1"/>
        <v>#DIV/0!</v>
      </c>
      <c r="H13" s="73" t="e">
        <f t="shared" si="2"/>
        <v>#DIV/0!</v>
      </c>
    </row>
    <row r="14" spans="1:8" ht="15" customHeight="1" outlineLevel="3">
      <c r="A14" s="43" t="s">
        <v>23</v>
      </c>
      <c r="B14" s="77">
        <v>165667</v>
      </c>
      <c r="C14" s="77">
        <v>165667</v>
      </c>
      <c r="D14" s="66">
        <v>240087.16</v>
      </c>
      <c r="E14" s="44">
        <v>139331.76</v>
      </c>
      <c r="F14" s="72">
        <f t="shared" si="0"/>
        <v>172.31330459042502</v>
      </c>
      <c r="G14" s="72">
        <f t="shared" si="1"/>
        <v>144.92153536914415</v>
      </c>
      <c r="H14" s="73">
        <f t="shared" si="2"/>
        <v>144.92153536914415</v>
      </c>
    </row>
    <row r="15" spans="1:8" ht="15" customHeight="1" outlineLevel="3">
      <c r="A15" s="43" t="s">
        <v>25</v>
      </c>
      <c r="B15" s="77">
        <v>15222417</v>
      </c>
      <c r="C15" s="77">
        <v>15222417</v>
      </c>
      <c r="D15" s="66">
        <v>8050529.5499999998</v>
      </c>
      <c r="E15" s="44">
        <v>12954748.550000001</v>
      </c>
      <c r="F15" s="72">
        <f t="shared" si="0"/>
        <v>62.143464374690616</v>
      </c>
      <c r="G15" s="72">
        <f t="shared" si="1"/>
        <v>52.886013765093942</v>
      </c>
      <c r="H15" s="73">
        <f t="shared" si="2"/>
        <v>52.886013765093942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44">
        <v>0</v>
      </c>
      <c r="F16" s="72"/>
      <c r="G16" s="72"/>
      <c r="H16" s="73"/>
    </row>
    <row r="17" spans="1:8" ht="15" customHeight="1" outlineLevel="2">
      <c r="A17" s="43" t="s">
        <v>28</v>
      </c>
      <c r="B17" s="77">
        <v>22660000</v>
      </c>
      <c r="C17" s="77">
        <v>22660000</v>
      </c>
      <c r="D17" s="66">
        <v>22613046.59</v>
      </c>
      <c r="E17" s="10">
        <v>21073727.219999999</v>
      </c>
      <c r="F17" s="72">
        <f t="shared" si="0"/>
        <v>107.30444763724148</v>
      </c>
      <c r="G17" s="72">
        <f t="shared" si="1"/>
        <v>99.792791659311561</v>
      </c>
      <c r="H17" s="73">
        <f t="shared" si="2"/>
        <v>99.792791659311561</v>
      </c>
    </row>
    <row r="18" spans="1:8" ht="15" customHeight="1" outlineLevel="2">
      <c r="A18" s="43" t="s">
        <v>30</v>
      </c>
      <c r="B18" s="77">
        <v>9700000</v>
      </c>
      <c r="C18" s="77">
        <v>9700000</v>
      </c>
      <c r="D18" s="66">
        <v>8464085.8699999992</v>
      </c>
      <c r="E18" s="10">
        <v>8844294.4499999993</v>
      </c>
      <c r="F18" s="72">
        <f t="shared" si="0"/>
        <v>95.701086365345972</v>
      </c>
      <c r="G18" s="72">
        <f t="shared" si="1"/>
        <v>87.258617216494841</v>
      </c>
      <c r="H18" s="73">
        <f t="shared" si="2"/>
        <v>87.258617216494841</v>
      </c>
    </row>
    <row r="19" spans="1:8" ht="25.5" outlineLevel="2">
      <c r="A19" s="43" t="s">
        <v>31</v>
      </c>
      <c r="B19" s="77"/>
      <c r="C19" s="77"/>
      <c r="D19" s="66">
        <v>0</v>
      </c>
      <c r="E19" s="10">
        <v>1736.8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63291868.799999997</v>
      </c>
      <c r="C20" s="74">
        <f>C21+C22+C23+C26+C28+C29</f>
        <v>63379146.699999996</v>
      </c>
      <c r="D20" s="70">
        <f>D21+D22+D23+D26+D28+D29</f>
        <v>41498653.510000005</v>
      </c>
      <c r="E20" s="41">
        <f>E21+E22+E23+E26+E28+E29</f>
        <v>62649799.059999995</v>
      </c>
      <c r="F20" s="76">
        <f t="shared" si="0"/>
        <v>66.239084773849882</v>
      </c>
      <c r="G20" s="76">
        <f t="shared" si="1"/>
        <v>65.567116751022539</v>
      </c>
      <c r="H20" s="73">
        <f t="shared" si="2"/>
        <v>65.476825850039418</v>
      </c>
    </row>
    <row r="21" spans="1:8" ht="25.5" outlineLevel="2">
      <c r="A21" s="43" t="s">
        <v>34</v>
      </c>
      <c r="B21" s="77">
        <v>15278867.800000001</v>
      </c>
      <c r="C21" s="77">
        <v>15278867.800000001</v>
      </c>
      <c r="D21" s="66">
        <v>9802178.5099999998</v>
      </c>
      <c r="E21" s="44">
        <v>17536184.579999998</v>
      </c>
      <c r="F21" s="72">
        <f t="shared" si="0"/>
        <v>55.896871210966694</v>
      </c>
      <c r="G21" s="72">
        <f t="shared" si="1"/>
        <v>64.15513661293673</v>
      </c>
      <c r="H21" s="73">
        <f t="shared" si="2"/>
        <v>64.15513661293673</v>
      </c>
    </row>
    <row r="22" spans="1:8" outlineLevel="2">
      <c r="A22" s="43" t="s">
        <v>36</v>
      </c>
      <c r="B22" s="77">
        <v>1440000</v>
      </c>
      <c r="C22" s="77">
        <v>1440000</v>
      </c>
      <c r="D22" s="66">
        <v>2231603.83</v>
      </c>
      <c r="E22" s="44">
        <v>2280241.52</v>
      </c>
      <c r="F22" s="72">
        <f t="shared" si="0"/>
        <v>97.866993931414783</v>
      </c>
      <c r="G22" s="72">
        <f t="shared" si="1"/>
        <v>154.97248819444445</v>
      </c>
      <c r="H22" s="73">
        <f t="shared" si="2"/>
        <v>154.97248819444445</v>
      </c>
    </row>
    <row r="23" spans="1:8" ht="25.5" outlineLevel="2">
      <c r="A23" s="43" t="s">
        <v>38</v>
      </c>
      <c r="B23" s="77">
        <f>B24+B25</f>
        <v>24575500</v>
      </c>
      <c r="C23" s="77">
        <f>C24+C25</f>
        <v>24575500</v>
      </c>
      <c r="D23" s="66">
        <f>D24+D25</f>
        <v>18481358.77</v>
      </c>
      <c r="E23" s="44">
        <f>E24+E25</f>
        <v>18485453.390000001</v>
      </c>
      <c r="F23" s="72">
        <f t="shared" si="0"/>
        <v>99.977849501910427</v>
      </c>
      <c r="G23" s="72">
        <f t="shared" si="1"/>
        <v>75.202371345445655</v>
      </c>
      <c r="H23" s="73">
        <f t="shared" si="2"/>
        <v>75.202371345445655</v>
      </c>
    </row>
    <row r="24" spans="1:8" ht="15" customHeight="1" outlineLevel="3">
      <c r="A24" s="43" t="s">
        <v>40</v>
      </c>
      <c r="B24" s="77">
        <v>24575500</v>
      </c>
      <c r="C24" s="77">
        <v>24575500</v>
      </c>
      <c r="D24" s="66">
        <v>18166544.690000001</v>
      </c>
      <c r="E24" s="44">
        <v>17431321.16</v>
      </c>
      <c r="F24" s="72">
        <f t="shared" si="0"/>
        <v>104.21783021063906</v>
      </c>
      <c r="G24" s="72">
        <f t="shared" si="1"/>
        <v>73.92136351244126</v>
      </c>
      <c r="H24" s="73">
        <f t="shared" si="2"/>
        <v>73.92136351244126</v>
      </c>
    </row>
    <row r="25" spans="1:8" ht="15" customHeight="1" outlineLevel="3">
      <c r="A25" s="43" t="s">
        <v>42</v>
      </c>
      <c r="B25" s="77"/>
      <c r="C25" s="77"/>
      <c r="D25" s="66">
        <v>314814.08000000002</v>
      </c>
      <c r="E25" s="44">
        <v>1054132.23</v>
      </c>
      <c r="F25" s="72">
        <f t="shared" si="0"/>
        <v>29.864761843018499</v>
      </c>
      <c r="G25" s="72"/>
      <c r="H25" s="73"/>
    </row>
    <row r="26" spans="1:8" ht="25.5" customHeight="1" outlineLevel="2">
      <c r="A26" s="43" t="s">
        <v>44</v>
      </c>
      <c r="B26" s="77">
        <v>20347501</v>
      </c>
      <c r="C26" s="77">
        <v>20347501</v>
      </c>
      <c r="D26" s="66">
        <v>8844957.8200000003</v>
      </c>
      <c r="E26" s="44">
        <v>23036501.25</v>
      </c>
      <c r="F26" s="72">
        <f t="shared" si="0"/>
        <v>38.395404423664381</v>
      </c>
      <c r="G26" s="72">
        <f t="shared" si="1"/>
        <v>43.469504289494814</v>
      </c>
      <c r="H26" s="73">
        <f t="shared" si="2"/>
        <v>43.469504289494814</v>
      </c>
    </row>
    <row r="27" spans="1:8" ht="25.5" outlineLevel="3">
      <c r="A27" s="43" t="s">
        <v>46</v>
      </c>
      <c r="B27" s="77">
        <v>20347501</v>
      </c>
      <c r="C27" s="77">
        <v>20347501</v>
      </c>
      <c r="D27" s="66">
        <v>8844957.8200000003</v>
      </c>
      <c r="E27" s="44">
        <v>23018945.25</v>
      </c>
      <c r="F27" s="72">
        <f t="shared" si="0"/>
        <v>38.424687681986647</v>
      </c>
      <c r="G27" s="72">
        <f t="shared" si="1"/>
        <v>43.469504289494814</v>
      </c>
      <c r="H27" s="73">
        <f t="shared" si="2"/>
        <v>43.469504289494814</v>
      </c>
    </row>
    <row r="28" spans="1:8" outlineLevel="2">
      <c r="A28" s="43" t="s">
        <v>48</v>
      </c>
      <c r="B28" s="77">
        <v>1650000</v>
      </c>
      <c r="C28" s="77">
        <v>1650000</v>
      </c>
      <c r="D28" s="66">
        <v>1715683.63</v>
      </c>
      <c r="E28" s="44">
        <v>1297523</v>
      </c>
      <c r="F28" s="72">
        <f t="shared" si="0"/>
        <v>132.22760829673152</v>
      </c>
      <c r="G28" s="72">
        <f t="shared" si="1"/>
        <v>103.98082606060606</v>
      </c>
      <c r="H28" s="73">
        <f t="shared" si="2"/>
        <v>103.98082606060606</v>
      </c>
    </row>
    <row r="29" spans="1:8" ht="15" customHeight="1" outlineLevel="2">
      <c r="A29" s="43" t="s">
        <v>50</v>
      </c>
      <c r="B29" s="77">
        <f>B30+B31</f>
        <v>0</v>
      </c>
      <c r="C29" s="77">
        <f>C30+C31+C32</f>
        <v>87277.9</v>
      </c>
      <c r="D29" s="77">
        <f>D30+D31+D32</f>
        <v>422870.95</v>
      </c>
      <c r="E29" s="44">
        <f>E30+E31</f>
        <v>13895.32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-5179.8900000000003</v>
      </c>
      <c r="E30" s="44">
        <v>11748.52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355223.13</v>
      </c>
      <c r="E31" s="44">
        <v>2146.8000000000002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>
        <v>87277.9</v>
      </c>
      <c r="D32" s="66">
        <v>72827.710000000006</v>
      </c>
      <c r="E32" s="89"/>
      <c r="F32" s="72"/>
      <c r="G32" s="72"/>
      <c r="H32" s="73"/>
    </row>
    <row r="33" spans="1:8">
      <c r="A33" s="32" t="s">
        <v>55</v>
      </c>
      <c r="B33" s="79">
        <f>B34+B40+B41</f>
        <v>2092436031.5</v>
      </c>
      <c r="C33" s="79">
        <f>C34+C40+C41</f>
        <v>2186630258.27</v>
      </c>
      <c r="D33" s="79">
        <f>D34+D40+D41+D39</f>
        <v>1433395612.4200001</v>
      </c>
      <c r="E33" s="80">
        <f>E34+E40+E41+E39</f>
        <v>3486800072.6400003</v>
      </c>
      <c r="F33" s="76">
        <f t="shared" si="0"/>
        <v>41.10919991276463</v>
      </c>
      <c r="G33" s="76">
        <f t="shared" si="1"/>
        <v>68.503676616218698</v>
      </c>
      <c r="H33" s="73">
        <f t="shared" si="2"/>
        <v>65.552720081449081</v>
      </c>
    </row>
    <row r="34" spans="1:8" ht="46.5" customHeight="1">
      <c r="A34" s="46" t="s">
        <v>56</v>
      </c>
      <c r="B34" s="79">
        <f>B35+B36+B37+B38</f>
        <v>2092436031.5</v>
      </c>
      <c r="C34" s="79">
        <f>C35+C36+C37+C38</f>
        <v>2186630258.27</v>
      </c>
      <c r="D34" s="79">
        <f>D35+D36+D37+D38</f>
        <v>1435349606.2</v>
      </c>
      <c r="E34" s="80">
        <f>E35+E36+E37+E38</f>
        <v>3486876770</v>
      </c>
      <c r="F34" s="76">
        <f t="shared" si="0"/>
        <v>41.164334184370958</v>
      </c>
      <c r="G34" s="76">
        <f t="shared" si="1"/>
        <v>68.597060296798844</v>
      </c>
      <c r="H34" s="73">
        <f t="shared" si="2"/>
        <v>65.642081040971604</v>
      </c>
    </row>
    <row r="35" spans="1:8">
      <c r="A35" s="47" t="s">
        <v>57</v>
      </c>
      <c r="B35" s="81"/>
      <c r="C35" s="82">
        <v>4198955</v>
      </c>
      <c r="D35" s="82">
        <v>3631255</v>
      </c>
      <c r="E35" s="81">
        <v>3503607.64</v>
      </c>
      <c r="F35" s="72"/>
      <c r="G35" s="72"/>
      <c r="H35" s="73"/>
    </row>
    <row r="36" spans="1:8" ht="26.25">
      <c r="A36" s="47" t="s">
        <v>58</v>
      </c>
      <c r="B36" s="81">
        <v>692217476.69000006</v>
      </c>
      <c r="C36" s="82">
        <v>699531955.70000005</v>
      </c>
      <c r="D36" s="82">
        <v>205135937.56999999</v>
      </c>
      <c r="E36" s="81">
        <v>1976917388.27</v>
      </c>
      <c r="F36" s="72">
        <f t="shared" si="0"/>
        <v>10.37655588377997</v>
      </c>
      <c r="G36" s="72">
        <f t="shared" si="1"/>
        <v>29.634608266596434</v>
      </c>
      <c r="H36" s="73">
        <f t="shared" si="2"/>
        <v>29.324741478711548</v>
      </c>
    </row>
    <row r="37" spans="1:8">
      <c r="A37" s="47" t="s">
        <v>59</v>
      </c>
      <c r="B37" s="81">
        <v>1218611642</v>
      </c>
      <c r="C37" s="82">
        <v>1262659046.6300001</v>
      </c>
      <c r="D37" s="82">
        <v>1071712018.46</v>
      </c>
      <c r="E37" s="81">
        <v>1130341380.8599999</v>
      </c>
      <c r="F37" s="72">
        <f t="shared" si="0"/>
        <v>94.813127839715747</v>
      </c>
      <c r="G37" s="72">
        <f t="shared" si="1"/>
        <v>87.945329055046074</v>
      </c>
      <c r="H37" s="73">
        <f t="shared" si="2"/>
        <v>84.877388026511824</v>
      </c>
    </row>
    <row r="38" spans="1:8">
      <c r="A38" s="47" t="s">
        <v>60</v>
      </c>
      <c r="B38" s="81">
        <v>181606912.81</v>
      </c>
      <c r="C38" s="82">
        <v>220240300.94</v>
      </c>
      <c r="D38" s="82">
        <v>154870395.16999999</v>
      </c>
      <c r="E38" s="81">
        <v>376114393.23000002</v>
      </c>
      <c r="F38" s="72">
        <f t="shared" si="0"/>
        <v>41.176407486031579</v>
      </c>
      <c r="G38" s="72">
        <f t="shared" si="1"/>
        <v>85.277808412517757</v>
      </c>
      <c r="H38" s="73">
        <f t="shared" si="2"/>
        <v>70.31882653129469</v>
      </c>
    </row>
    <row r="39" spans="1:8" ht="77.25">
      <c r="A39" s="47" t="s">
        <v>85</v>
      </c>
      <c r="B39" s="81"/>
      <c r="C39" s="82"/>
      <c r="D39" s="82">
        <v>-149783.06</v>
      </c>
      <c r="E39" s="81"/>
      <c r="F39" s="72"/>
      <c r="G39" s="72"/>
      <c r="H39" s="73"/>
    </row>
    <row r="40" spans="1:8" ht="51.75">
      <c r="A40" s="47" t="s">
        <v>62</v>
      </c>
      <c r="B40" s="81"/>
      <c r="C40" s="82"/>
      <c r="D40" s="82">
        <v>30746</v>
      </c>
      <c r="E40" s="81">
        <v>653991.26</v>
      </c>
      <c r="F40" s="72">
        <f t="shared" si="0"/>
        <v>4.7012860691746861</v>
      </c>
      <c r="G40" s="72"/>
      <c r="H40" s="73"/>
    </row>
    <row r="41" spans="1:8" ht="39">
      <c r="A41" s="47" t="s">
        <v>63</v>
      </c>
      <c r="B41" s="81"/>
      <c r="C41" s="82"/>
      <c r="D41" s="82">
        <v>-1834956.72</v>
      </c>
      <c r="E41" s="81">
        <v>-730688.62</v>
      </c>
      <c r="F41" s="72">
        <f t="shared" si="0"/>
        <v>251.12704232344552</v>
      </c>
      <c r="G41" s="72"/>
      <c r="H41" s="73"/>
    </row>
    <row r="42" spans="1:8" s="7" customFormat="1" ht="14.25">
      <c r="A42" s="32" t="s">
        <v>64</v>
      </c>
      <c r="B42" s="79">
        <v>-41900000</v>
      </c>
      <c r="C42" s="79">
        <v>-97613778.299999997</v>
      </c>
      <c r="D42" s="79">
        <v>50210624.090000004</v>
      </c>
      <c r="E42" s="79">
        <v>74941395.900000006</v>
      </c>
      <c r="F42" s="72">
        <f t="shared" si="0"/>
        <v>66.999851666760861</v>
      </c>
      <c r="G42" s="72">
        <f t="shared" si="1"/>
        <v>-119.83442503579953</v>
      </c>
      <c r="H42" s="73">
        <f t="shared" si="2"/>
        <v>-51.438050001185132</v>
      </c>
    </row>
    <row r="43" spans="1:8">
      <c r="E43" s="13"/>
      <c r="F43" s="13"/>
    </row>
    <row r="44" spans="1:8">
      <c r="E44" s="13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5"/>
  <sheetViews>
    <sheetView showGridLines="0" showZeros="0" topLeftCell="A25" workbookViewId="0">
      <pane xSplit="1" topLeftCell="B1" activePane="topRight" state="frozen"/>
      <selection activeCell="B1" sqref="B1"/>
      <selection pane="topRight" activeCell="D43" sqref="D43"/>
    </sheetView>
  </sheetViews>
  <sheetFormatPr defaultRowHeight="15" outlineLevelRow="3"/>
  <cols>
    <col min="1" max="1" width="62.85546875" style="2" customWidth="1"/>
    <col min="2" max="5" width="17.28515625" style="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49" t="s">
        <v>102</v>
      </c>
      <c r="B1" s="149"/>
      <c r="C1" s="149"/>
      <c r="D1" s="149"/>
      <c r="E1" s="149"/>
      <c r="F1" s="149"/>
      <c r="G1" s="149"/>
      <c r="H1" s="149"/>
    </row>
    <row r="2" spans="1:8" ht="37.5" customHeight="1">
      <c r="A2" s="150" t="s">
        <v>2</v>
      </c>
      <c r="B2" s="151" t="s">
        <v>90</v>
      </c>
      <c r="C2" s="151"/>
      <c r="D2" s="152" t="s">
        <v>91</v>
      </c>
      <c r="E2" s="155" t="s">
        <v>76</v>
      </c>
      <c r="F2" s="150" t="s">
        <v>92</v>
      </c>
      <c r="G2" s="151" t="s">
        <v>93</v>
      </c>
      <c r="H2" s="151"/>
    </row>
    <row r="3" spans="1:8" ht="51" customHeight="1">
      <c r="A3" s="150"/>
      <c r="B3" s="93" t="s">
        <v>66</v>
      </c>
      <c r="C3" s="92" t="s">
        <v>67</v>
      </c>
      <c r="D3" s="152"/>
      <c r="E3" s="155"/>
      <c r="F3" s="150"/>
      <c r="G3" s="92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2673075019.1199999</v>
      </c>
      <c r="C4" s="69">
        <f>C5+C33</f>
        <v>2767927929.7600002</v>
      </c>
      <c r="D4" s="70">
        <f>D5+D33</f>
        <v>1695248316.2000003</v>
      </c>
      <c r="E4" s="71">
        <f>E5+E33</f>
        <v>3736864187.7700005</v>
      </c>
      <c r="F4" s="72">
        <f>D4/E4*100</f>
        <v>45.365531927764586</v>
      </c>
      <c r="G4" s="72">
        <f>D4/B4*100</f>
        <v>63.419406641198236</v>
      </c>
      <c r="H4" s="73">
        <f>D4/C4*100</f>
        <v>61.246114755126257</v>
      </c>
    </row>
    <row r="5" spans="1:8" s="7" customFormat="1" ht="15" customHeight="1" outlineLevel="1">
      <c r="A5" s="37" t="s">
        <v>6</v>
      </c>
      <c r="B5" s="74">
        <f>B6+B20</f>
        <v>580638987.62</v>
      </c>
      <c r="C5" s="74">
        <f>C6+C20</f>
        <v>580726265.51999998</v>
      </c>
      <c r="D5" s="70">
        <f>D6+D20</f>
        <v>433170793.39000005</v>
      </c>
      <c r="E5" s="75">
        <f>E6+E20</f>
        <v>424843669.66000003</v>
      </c>
      <c r="F5" s="76">
        <f t="shared" ref="F5:F43" si="0">D5/E5*100</f>
        <v>101.96004420559312</v>
      </c>
      <c r="G5" s="76">
        <f t="shared" ref="G5:G43" si="1">D5/B5*100</f>
        <v>74.602429844667824</v>
      </c>
      <c r="H5" s="73">
        <f t="shared" ref="H5:H43" si="2">D5/C5*100</f>
        <v>74.591217774888435</v>
      </c>
    </row>
    <row r="6" spans="1:8" s="7" customFormat="1" ht="15" customHeight="1" outlineLevel="1">
      <c r="A6" s="37" t="s">
        <v>7</v>
      </c>
      <c r="B6" s="74">
        <f>B7+B10+B11+B17+B18+B19</f>
        <v>517347118.81999999</v>
      </c>
      <c r="C6" s="74">
        <f>C7+C10+C11+C17+C18+C19</f>
        <v>517347118.81999999</v>
      </c>
      <c r="D6" s="70">
        <f>D7+D10+D11+D17+D18+D19</f>
        <v>396362968.54000002</v>
      </c>
      <c r="E6" s="75">
        <f>E7+E10+E11+E17+E18+E19</f>
        <v>365932259.80000001</v>
      </c>
      <c r="F6" s="76">
        <f t="shared" si="0"/>
        <v>108.31594043024026</v>
      </c>
      <c r="G6" s="76">
        <f t="shared" si="1"/>
        <v>76.614511634674074</v>
      </c>
      <c r="H6" s="73">
        <f t="shared" si="2"/>
        <v>76.614511634674074</v>
      </c>
    </row>
    <row r="7" spans="1:8" ht="15" customHeight="1" outlineLevel="2">
      <c r="A7" s="43" t="s">
        <v>9</v>
      </c>
      <c r="B7" s="77">
        <f>B8+B9</f>
        <v>339247130</v>
      </c>
      <c r="C7" s="77">
        <f>C8+C9</f>
        <v>339247130</v>
      </c>
      <c r="D7" s="66">
        <f>D8+D9</f>
        <v>270963464.90999997</v>
      </c>
      <c r="E7" s="44">
        <f>E8+E9</f>
        <v>228870903.72999999</v>
      </c>
      <c r="F7" s="72">
        <f t="shared" si="0"/>
        <v>118.39139903500218</v>
      </c>
      <c r="G7" s="72">
        <f t="shared" si="1"/>
        <v>79.871999185372616</v>
      </c>
      <c r="H7" s="73">
        <f t="shared" si="2"/>
        <v>79.871999185372616</v>
      </c>
    </row>
    <row r="8" spans="1:8" ht="15" customHeight="1" outlineLevel="3">
      <c r="A8" s="43" t="s">
        <v>11</v>
      </c>
      <c r="B8" s="77">
        <v>8778405</v>
      </c>
      <c r="C8" s="77">
        <v>8778405</v>
      </c>
      <c r="D8" s="66">
        <v>7804417.8399999999</v>
      </c>
      <c r="E8" s="10">
        <v>10570070.310000001</v>
      </c>
      <c r="F8" s="72">
        <f t="shared" si="0"/>
        <v>73.835060800082786</v>
      </c>
      <c r="G8" s="72">
        <f t="shared" si="1"/>
        <v>88.904736566608619</v>
      </c>
      <c r="H8" s="73">
        <f t="shared" si="2"/>
        <v>88.904736566608619</v>
      </c>
    </row>
    <row r="9" spans="1:8" ht="15" customHeight="1" outlineLevel="3">
      <c r="A9" s="43" t="s">
        <v>13</v>
      </c>
      <c r="B9" s="77">
        <v>330468725</v>
      </c>
      <c r="C9" s="77">
        <v>330468725</v>
      </c>
      <c r="D9" s="66">
        <v>263159047.06999999</v>
      </c>
      <c r="E9" s="10">
        <v>218300833.41999999</v>
      </c>
      <c r="F9" s="72">
        <f t="shared" si="0"/>
        <v>120.54880549342431</v>
      </c>
      <c r="G9" s="72">
        <f t="shared" si="1"/>
        <v>79.632058092637962</v>
      </c>
      <c r="H9" s="73">
        <f t="shared" si="2"/>
        <v>79.632058092637962</v>
      </c>
    </row>
    <row r="10" spans="1:8" ht="25.5" outlineLevel="2">
      <c r="A10" s="43" t="s">
        <v>15</v>
      </c>
      <c r="B10" s="77">
        <v>32950360</v>
      </c>
      <c r="C10" s="77">
        <v>32950360</v>
      </c>
      <c r="D10" s="66">
        <v>27747275.870000001</v>
      </c>
      <c r="E10" s="10">
        <v>27452588.68</v>
      </c>
      <c r="F10" s="72">
        <f t="shared" si="0"/>
        <v>101.07344044466996</v>
      </c>
      <c r="G10" s="72">
        <f t="shared" si="1"/>
        <v>84.20932539128556</v>
      </c>
      <c r="H10" s="73">
        <f t="shared" si="2"/>
        <v>84.20932539128556</v>
      </c>
    </row>
    <row r="11" spans="1:8" ht="15" customHeight="1" outlineLevel="2">
      <c r="A11" s="43" t="s">
        <v>17</v>
      </c>
      <c r="B11" s="77">
        <f>B12+B13+B14+B15+B16</f>
        <v>112789628.81999999</v>
      </c>
      <c r="C11" s="77">
        <f>C12+C13+C14+C15+C16</f>
        <v>112789628.81999999</v>
      </c>
      <c r="D11" s="66">
        <f>D12+D13+D14+D15+D16</f>
        <v>71610279.420000002</v>
      </c>
      <c r="E11" s="44">
        <f>E12+E13+E14+E15+E16</f>
        <v>84160841.650000006</v>
      </c>
      <c r="F11" s="72">
        <f t="shared" si="0"/>
        <v>85.087408842470865</v>
      </c>
      <c r="G11" s="72">
        <f t="shared" si="1"/>
        <v>63.49012774417605</v>
      </c>
      <c r="H11" s="73">
        <f t="shared" si="2"/>
        <v>63.49012774417605</v>
      </c>
    </row>
    <row r="12" spans="1:8" ht="25.5" customHeight="1" outlineLevel="3">
      <c r="A12" s="43" t="s">
        <v>19</v>
      </c>
      <c r="B12" s="77">
        <v>97401544.819999993</v>
      </c>
      <c r="C12" s="77">
        <v>97401544.819999993</v>
      </c>
      <c r="D12" s="66">
        <v>63085924.549999997</v>
      </c>
      <c r="E12" s="44">
        <v>71826757.670000002</v>
      </c>
      <c r="F12" s="72">
        <f t="shared" si="0"/>
        <v>87.830672852923726</v>
      </c>
      <c r="G12" s="72">
        <f t="shared" si="1"/>
        <v>64.76891579757185</v>
      </c>
      <c r="H12" s="73">
        <f t="shared" si="2"/>
        <v>64.76891579757185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-220017.33</v>
      </c>
      <c r="E13" s="44">
        <v>1230.8</v>
      </c>
      <c r="F13" s="72">
        <f t="shared" si="0"/>
        <v>-17875.961163470914</v>
      </c>
      <c r="G13" s="72" t="e">
        <f t="shared" si="1"/>
        <v>#DIV/0!</v>
      </c>
      <c r="H13" s="73" t="e">
        <f t="shared" si="2"/>
        <v>#DIV/0!</v>
      </c>
    </row>
    <row r="14" spans="1:8" ht="15" customHeight="1" outlineLevel="3">
      <c r="A14" s="43" t="s">
        <v>23</v>
      </c>
      <c r="B14" s="77">
        <v>165667</v>
      </c>
      <c r="C14" s="77">
        <v>165667</v>
      </c>
      <c r="D14" s="66">
        <v>324867.75</v>
      </c>
      <c r="E14" s="44">
        <v>136123.78</v>
      </c>
      <c r="F14" s="72">
        <f t="shared" si="0"/>
        <v>238.65613341034168</v>
      </c>
      <c r="G14" s="72">
        <f t="shared" si="1"/>
        <v>196.09683883935847</v>
      </c>
      <c r="H14" s="73">
        <f t="shared" si="2"/>
        <v>196.09683883935847</v>
      </c>
    </row>
    <row r="15" spans="1:8" ht="15" customHeight="1" outlineLevel="3">
      <c r="A15" s="43" t="s">
        <v>25</v>
      </c>
      <c r="B15" s="77">
        <v>15222417</v>
      </c>
      <c r="C15" s="77">
        <v>15222417</v>
      </c>
      <c r="D15" s="66">
        <v>8419504.4499999993</v>
      </c>
      <c r="E15" s="44">
        <v>12196729.4</v>
      </c>
      <c r="F15" s="72">
        <f t="shared" si="0"/>
        <v>69.030837480087072</v>
      </c>
      <c r="G15" s="72">
        <f t="shared" si="1"/>
        <v>55.309905450625877</v>
      </c>
      <c r="H15" s="73">
        <f t="shared" si="2"/>
        <v>55.309905450625877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44">
        <v>0</v>
      </c>
      <c r="F16" s="72"/>
      <c r="G16" s="72"/>
      <c r="H16" s="73"/>
    </row>
    <row r="17" spans="1:8" ht="15" customHeight="1" outlineLevel="2">
      <c r="A17" s="43" t="s">
        <v>28</v>
      </c>
      <c r="B17" s="77">
        <v>22660000</v>
      </c>
      <c r="C17" s="77">
        <v>22660000</v>
      </c>
      <c r="D17" s="66">
        <v>18603425.789999999</v>
      </c>
      <c r="E17" s="10">
        <v>17570245.739999998</v>
      </c>
      <c r="F17" s="72">
        <f t="shared" si="0"/>
        <v>105.88028229820307</v>
      </c>
      <c r="G17" s="72">
        <f t="shared" si="1"/>
        <v>82.098083804060025</v>
      </c>
      <c r="H17" s="73">
        <f t="shared" si="2"/>
        <v>82.098083804060025</v>
      </c>
    </row>
    <row r="18" spans="1:8" ht="15" customHeight="1" outlineLevel="2">
      <c r="A18" s="43" t="s">
        <v>30</v>
      </c>
      <c r="B18" s="77">
        <v>9700000</v>
      </c>
      <c r="C18" s="77">
        <v>9700000</v>
      </c>
      <c r="D18" s="66">
        <v>7438522.5499999998</v>
      </c>
      <c r="E18" s="10">
        <v>7875943.2000000002</v>
      </c>
      <c r="F18" s="72">
        <f t="shared" si="0"/>
        <v>94.446117259961952</v>
      </c>
      <c r="G18" s="72">
        <f t="shared" si="1"/>
        <v>76.685799484536076</v>
      </c>
      <c r="H18" s="73">
        <f t="shared" si="2"/>
        <v>76.685799484536076</v>
      </c>
    </row>
    <row r="19" spans="1:8" ht="25.5" outlineLevel="2">
      <c r="A19" s="43" t="s">
        <v>31</v>
      </c>
      <c r="B19" s="77"/>
      <c r="C19" s="77"/>
      <c r="D19" s="66">
        <v>0</v>
      </c>
      <c r="E19" s="10">
        <v>1736.8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63291868.799999997</v>
      </c>
      <c r="C20" s="74">
        <f>C21+C22+C23+C26+C28+C29</f>
        <v>63379146.699999996</v>
      </c>
      <c r="D20" s="70">
        <f>D21+D22+D23+D26+D28+D29</f>
        <v>36807824.850000009</v>
      </c>
      <c r="E20" s="41">
        <f>E21+E22+E23+E26+E28+E29</f>
        <v>58911409.859999999</v>
      </c>
      <c r="F20" s="76">
        <f t="shared" si="0"/>
        <v>62.479959209042789</v>
      </c>
      <c r="G20" s="76">
        <f t="shared" si="1"/>
        <v>58.155692900001732</v>
      </c>
      <c r="H20" s="73">
        <f t="shared" si="2"/>
        <v>58.075608092716735</v>
      </c>
    </row>
    <row r="21" spans="1:8" ht="25.5" outlineLevel="2">
      <c r="A21" s="43" t="s">
        <v>34</v>
      </c>
      <c r="B21" s="77">
        <v>15278867.800000001</v>
      </c>
      <c r="C21" s="77">
        <v>15278867.800000001</v>
      </c>
      <c r="D21" s="66">
        <v>8880833</v>
      </c>
      <c r="E21" s="44">
        <v>16603505.09</v>
      </c>
      <c r="F21" s="72">
        <f t="shared" si="0"/>
        <v>53.487700048038469</v>
      </c>
      <c r="G21" s="72">
        <f t="shared" si="1"/>
        <v>58.124941692341892</v>
      </c>
      <c r="H21" s="73">
        <f t="shared" si="2"/>
        <v>58.124941692341892</v>
      </c>
    </row>
    <row r="22" spans="1:8" outlineLevel="2">
      <c r="A22" s="43" t="s">
        <v>36</v>
      </c>
      <c r="B22" s="77">
        <v>1440000</v>
      </c>
      <c r="C22" s="77">
        <v>1440000</v>
      </c>
      <c r="D22" s="66">
        <v>1969546.55</v>
      </c>
      <c r="E22" s="44">
        <v>2179969.96</v>
      </c>
      <c r="F22" s="72">
        <f t="shared" si="0"/>
        <v>90.347416989177233</v>
      </c>
      <c r="G22" s="72">
        <f t="shared" si="1"/>
        <v>136.77406597222225</v>
      </c>
      <c r="H22" s="73">
        <f t="shared" si="2"/>
        <v>136.77406597222225</v>
      </c>
    </row>
    <row r="23" spans="1:8" ht="25.5" outlineLevel="2">
      <c r="A23" s="43" t="s">
        <v>38</v>
      </c>
      <c r="B23" s="77">
        <f>B24+B25</f>
        <v>24575500</v>
      </c>
      <c r="C23" s="77">
        <f>C24+C25</f>
        <v>24575500</v>
      </c>
      <c r="D23" s="66">
        <f>D24+D25</f>
        <v>16410171.710000001</v>
      </c>
      <c r="E23" s="44">
        <f>E24+E25</f>
        <v>16573899.880000001</v>
      </c>
      <c r="F23" s="72">
        <f t="shared" si="0"/>
        <v>99.012132502395687</v>
      </c>
      <c r="G23" s="72">
        <f t="shared" si="1"/>
        <v>66.774518158328419</v>
      </c>
      <c r="H23" s="73">
        <f t="shared" si="2"/>
        <v>66.774518158328419</v>
      </c>
    </row>
    <row r="24" spans="1:8" ht="15" customHeight="1" outlineLevel="3">
      <c r="A24" s="43" t="s">
        <v>40</v>
      </c>
      <c r="B24" s="77">
        <v>24575500</v>
      </c>
      <c r="C24" s="77">
        <v>24575500</v>
      </c>
      <c r="D24" s="66">
        <v>16170557.630000001</v>
      </c>
      <c r="E24" s="44">
        <v>15516867.65</v>
      </c>
      <c r="F24" s="72">
        <f t="shared" si="0"/>
        <v>104.21277022363466</v>
      </c>
      <c r="G24" s="72">
        <f t="shared" si="1"/>
        <v>65.799506134158008</v>
      </c>
      <c r="H24" s="73">
        <f t="shared" si="2"/>
        <v>65.799506134158008</v>
      </c>
    </row>
    <row r="25" spans="1:8" ht="15" customHeight="1" outlineLevel="3">
      <c r="A25" s="43" t="s">
        <v>42</v>
      </c>
      <c r="B25" s="77"/>
      <c r="C25" s="77"/>
      <c r="D25" s="66">
        <v>239614.07999999999</v>
      </c>
      <c r="E25" s="44">
        <v>1057032.23</v>
      </c>
      <c r="F25" s="72">
        <f t="shared" si="0"/>
        <v>22.668568961232147</v>
      </c>
      <c r="G25" s="72"/>
      <c r="H25" s="73"/>
    </row>
    <row r="26" spans="1:8" ht="25.5" customHeight="1" outlineLevel="2">
      <c r="A26" s="43" t="s">
        <v>44</v>
      </c>
      <c r="B26" s="77">
        <v>20347501</v>
      </c>
      <c r="C26" s="77">
        <v>20347501</v>
      </c>
      <c r="D26" s="66">
        <v>7883066.9699999997</v>
      </c>
      <c r="E26" s="44">
        <v>22321714.109999999</v>
      </c>
      <c r="F26" s="72">
        <f t="shared" si="0"/>
        <v>35.315688262795334</v>
      </c>
      <c r="G26" s="72">
        <f t="shared" si="1"/>
        <v>38.74218740669923</v>
      </c>
      <c r="H26" s="73">
        <f t="shared" si="2"/>
        <v>38.74218740669923</v>
      </c>
    </row>
    <row r="27" spans="1:8" ht="25.5" outlineLevel="3">
      <c r="A27" s="43" t="s">
        <v>46</v>
      </c>
      <c r="B27" s="77">
        <v>20347501</v>
      </c>
      <c r="C27" s="77">
        <v>20347501</v>
      </c>
      <c r="D27" s="66">
        <v>7883066.9699999997</v>
      </c>
      <c r="E27" s="44">
        <v>22304158.109999999</v>
      </c>
      <c r="F27" s="72">
        <f t="shared" si="0"/>
        <v>35.343485869864111</v>
      </c>
      <c r="G27" s="72">
        <f t="shared" si="1"/>
        <v>38.74218740669923</v>
      </c>
      <c r="H27" s="73">
        <f t="shared" si="2"/>
        <v>38.74218740669923</v>
      </c>
    </row>
    <row r="28" spans="1:8" outlineLevel="2">
      <c r="A28" s="43" t="s">
        <v>48</v>
      </c>
      <c r="B28" s="77">
        <v>1650000</v>
      </c>
      <c r="C28" s="77">
        <v>1650000</v>
      </c>
      <c r="D28" s="66">
        <v>1556304.24</v>
      </c>
      <c r="E28" s="44">
        <v>1230174.02</v>
      </c>
      <c r="F28" s="72">
        <f t="shared" si="0"/>
        <v>126.51090127882883</v>
      </c>
      <c r="G28" s="72">
        <f t="shared" si="1"/>
        <v>94.32146909090909</v>
      </c>
      <c r="H28" s="73">
        <f t="shared" si="2"/>
        <v>94.32146909090909</v>
      </c>
    </row>
    <row r="29" spans="1:8" ht="15" customHeight="1" outlineLevel="2">
      <c r="A29" s="43" t="s">
        <v>50</v>
      </c>
      <c r="B29" s="77">
        <f>B30+B31</f>
        <v>0</v>
      </c>
      <c r="C29" s="77">
        <f>C30+C31+C32</f>
        <v>87277.9</v>
      </c>
      <c r="D29" s="77">
        <f>D30+D31+D32</f>
        <v>107902.38</v>
      </c>
      <c r="E29" s="44">
        <f>E30+E31</f>
        <v>2146.8000000000002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-6307.19</v>
      </c>
      <c r="E30" s="44"/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40172.269999999997</v>
      </c>
      <c r="E31" s="44">
        <v>2146.8000000000002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>
        <v>87277.9</v>
      </c>
      <c r="D32" s="66">
        <v>74037.3</v>
      </c>
      <c r="E32" s="89"/>
      <c r="F32" s="72"/>
      <c r="G32" s="72"/>
      <c r="H32" s="73"/>
    </row>
    <row r="33" spans="1:8">
      <c r="A33" s="32" t="s">
        <v>55</v>
      </c>
      <c r="B33" s="79">
        <f>B34+B39+B41+B42</f>
        <v>2092436031.5</v>
      </c>
      <c r="C33" s="79">
        <f>C34+C39+C41+C42</f>
        <v>2187201664.2400002</v>
      </c>
      <c r="D33" s="79">
        <f>D34+D39+D41+D42</f>
        <v>1262077522.8100002</v>
      </c>
      <c r="E33" s="80">
        <f>E34+E39+E41+E42+E40</f>
        <v>3312020518.1100006</v>
      </c>
      <c r="F33" s="76">
        <f t="shared" si="0"/>
        <v>38.105969329266202</v>
      </c>
      <c r="G33" s="76">
        <f t="shared" si="1"/>
        <v>60.31618189566624</v>
      </c>
      <c r="H33" s="73">
        <f t="shared" si="2"/>
        <v>57.702842103887185</v>
      </c>
    </row>
    <row r="34" spans="1:8" ht="46.5" customHeight="1">
      <c r="A34" s="46" t="s">
        <v>56</v>
      </c>
      <c r="B34" s="79">
        <f>B35+B36+B37+B38</f>
        <v>2092436031.5</v>
      </c>
      <c r="C34" s="79">
        <f>C35+C36+C37+C38</f>
        <v>2187201664.2400002</v>
      </c>
      <c r="D34" s="79">
        <f>D35+D36+D37+D38</f>
        <v>1263881733.5300002</v>
      </c>
      <c r="E34" s="80">
        <f>E35+E36+E37+E38</f>
        <v>3312088916.4700003</v>
      </c>
      <c r="F34" s="76">
        <f t="shared" si="0"/>
        <v>38.159655897071623</v>
      </c>
      <c r="G34" s="76">
        <f t="shared" si="1"/>
        <v>60.402407266135825</v>
      </c>
      <c r="H34" s="73">
        <f t="shared" si="2"/>
        <v>57.785331558311917</v>
      </c>
    </row>
    <row r="35" spans="1:8">
      <c r="A35" s="47" t="s">
        <v>57</v>
      </c>
      <c r="B35" s="81"/>
      <c r="C35" s="82">
        <v>2187360</v>
      </c>
      <c r="D35" s="82">
        <v>1458240</v>
      </c>
      <c r="E35" s="48">
        <v>1424387.64</v>
      </c>
      <c r="F35" s="72"/>
      <c r="G35" s="72"/>
      <c r="H35" s="73"/>
    </row>
    <row r="36" spans="1:8" ht="26.25">
      <c r="A36" s="47" t="s">
        <v>58</v>
      </c>
      <c r="B36" s="81">
        <v>692217476.69000006</v>
      </c>
      <c r="C36" s="82">
        <v>699610864.52999997</v>
      </c>
      <c r="D36" s="82">
        <v>185480687.06</v>
      </c>
      <c r="E36" s="48">
        <v>1958679684.24</v>
      </c>
      <c r="F36" s="72">
        <f t="shared" si="0"/>
        <v>9.46967942499335</v>
      </c>
      <c r="G36" s="72">
        <f t="shared" si="1"/>
        <v>26.795146511890938</v>
      </c>
      <c r="H36" s="73">
        <f t="shared" si="2"/>
        <v>26.511979224994786</v>
      </c>
    </row>
    <row r="37" spans="1:8">
      <c r="A37" s="47" t="s">
        <v>59</v>
      </c>
      <c r="B37" s="81">
        <v>1218611642</v>
      </c>
      <c r="C37" s="82">
        <v>1265527325.6300001</v>
      </c>
      <c r="D37" s="82">
        <v>962837666.08000004</v>
      </c>
      <c r="E37" s="48">
        <v>993787168.84000003</v>
      </c>
      <c r="F37" s="72">
        <f t="shared" si="0"/>
        <v>96.885701110819738</v>
      </c>
      <c r="G37" s="72">
        <f t="shared" si="1"/>
        <v>79.011034598338426</v>
      </c>
      <c r="H37" s="73">
        <f t="shared" si="2"/>
        <v>76.08193411396185</v>
      </c>
    </row>
    <row r="38" spans="1:8">
      <c r="A38" s="47" t="s">
        <v>60</v>
      </c>
      <c r="B38" s="81">
        <v>181606912.81</v>
      </c>
      <c r="C38" s="82">
        <v>219876114.08000001</v>
      </c>
      <c r="D38" s="82">
        <v>114105140.39</v>
      </c>
      <c r="E38" s="48">
        <v>358197675.75</v>
      </c>
      <c r="F38" s="72">
        <f t="shared" si="0"/>
        <v>31.855354770542505</v>
      </c>
      <c r="G38" s="72">
        <f t="shared" si="1"/>
        <v>62.83083535998356</v>
      </c>
      <c r="H38" s="73">
        <f t="shared" si="2"/>
        <v>51.895196014099035</v>
      </c>
    </row>
    <row r="39" spans="1:8" ht="26.25">
      <c r="A39" s="47" t="s">
        <v>61</v>
      </c>
      <c r="B39" s="81"/>
      <c r="C39" s="82"/>
      <c r="D39" s="82"/>
      <c r="E39" s="48"/>
      <c r="F39" s="72"/>
      <c r="G39" s="72"/>
      <c r="H39" s="73"/>
    </row>
    <row r="40" spans="1:8" ht="77.25">
      <c r="A40" s="47" t="s">
        <v>85</v>
      </c>
      <c r="B40" s="81"/>
      <c r="C40" s="82"/>
      <c r="D40" s="82"/>
      <c r="E40" s="48">
        <v>-1</v>
      </c>
      <c r="F40" s="72"/>
      <c r="G40" s="72"/>
      <c r="H40" s="73"/>
    </row>
    <row r="41" spans="1:8" ht="51.75">
      <c r="A41" s="47" t="s">
        <v>62</v>
      </c>
      <c r="B41" s="81"/>
      <c r="C41" s="82"/>
      <c r="D41" s="82">
        <v>30746</v>
      </c>
      <c r="E41" s="48">
        <v>653991.26</v>
      </c>
      <c r="F41" s="72">
        <f t="shared" si="0"/>
        <v>4.7012860691746861</v>
      </c>
      <c r="G41" s="72"/>
      <c r="H41" s="73"/>
    </row>
    <row r="42" spans="1:8" ht="39">
      <c r="A42" s="47" t="s">
        <v>63</v>
      </c>
      <c r="B42" s="81"/>
      <c r="C42" s="82"/>
      <c r="D42" s="82">
        <v>-1834956.72</v>
      </c>
      <c r="E42" s="48">
        <v>-722388.62</v>
      </c>
      <c r="F42" s="72">
        <f t="shared" si="0"/>
        <v>254.01240678459192</v>
      </c>
      <c r="G42" s="72"/>
      <c r="H42" s="73"/>
    </row>
    <row r="43" spans="1:8" s="7" customFormat="1" ht="14.25">
      <c r="A43" s="32" t="s">
        <v>64</v>
      </c>
      <c r="B43" s="79">
        <v>-41900000</v>
      </c>
      <c r="C43" s="79">
        <v>-95142739.400000006</v>
      </c>
      <c r="D43" s="79">
        <v>9326862.3499999996</v>
      </c>
      <c r="E43" s="33">
        <v>46173602.509999998</v>
      </c>
      <c r="F43" s="72">
        <f t="shared" si="0"/>
        <v>20.199555250167116</v>
      </c>
      <c r="G43" s="72">
        <f t="shared" si="1"/>
        <v>-22.259814677804297</v>
      </c>
      <c r="H43" s="73">
        <f t="shared" si="2"/>
        <v>-9.8030206075819581</v>
      </c>
    </row>
    <row r="44" spans="1:8">
      <c r="E44" s="13"/>
      <c r="F44" s="13"/>
    </row>
    <row r="45" spans="1:8">
      <c r="E45" s="13"/>
      <c r="F45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topLeftCell="A22" workbookViewId="0">
      <pane xSplit="1" topLeftCell="B1" activePane="topRight" state="frozen"/>
      <selection activeCell="B1" sqref="B1"/>
      <selection pane="topRight" activeCell="D35" sqref="D35:D41"/>
    </sheetView>
  </sheetViews>
  <sheetFormatPr defaultRowHeight="15" outlineLevelRow="3"/>
  <cols>
    <col min="1" max="1" width="62.85546875" style="2" customWidth="1"/>
    <col min="2" max="5" width="17.28515625" style="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49" t="s">
        <v>101</v>
      </c>
      <c r="B1" s="149"/>
      <c r="C1" s="149"/>
      <c r="D1" s="149"/>
      <c r="E1" s="149"/>
      <c r="F1" s="149"/>
      <c r="G1" s="149"/>
      <c r="H1" s="149"/>
    </row>
    <row r="2" spans="1:8" ht="37.5" customHeight="1">
      <c r="A2" s="150" t="s">
        <v>2</v>
      </c>
      <c r="B2" s="151" t="s">
        <v>90</v>
      </c>
      <c r="C2" s="151"/>
      <c r="D2" s="152" t="s">
        <v>91</v>
      </c>
      <c r="E2" s="155" t="s">
        <v>76</v>
      </c>
      <c r="F2" s="150" t="s">
        <v>92</v>
      </c>
      <c r="G2" s="151" t="s">
        <v>93</v>
      </c>
      <c r="H2" s="151"/>
    </row>
    <row r="3" spans="1:8" ht="51" customHeight="1">
      <c r="A3" s="150"/>
      <c r="B3" s="91" t="s">
        <v>66</v>
      </c>
      <c r="C3" s="90" t="s">
        <v>67</v>
      </c>
      <c r="D3" s="152"/>
      <c r="E3" s="155"/>
      <c r="F3" s="150"/>
      <c r="G3" s="90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2673075019.1199999</v>
      </c>
      <c r="C4" s="69">
        <f>C5+C33</f>
        <v>2791828333.3099999</v>
      </c>
      <c r="D4" s="70">
        <f>D5+D33</f>
        <v>1545772406.1499999</v>
      </c>
      <c r="E4" s="71">
        <f>E5+E33</f>
        <v>1933048454.4100001</v>
      </c>
      <c r="F4" s="72">
        <f>D4/E4*100</f>
        <v>79.965528159603039</v>
      </c>
      <c r="G4" s="72">
        <f>D4/B4*100</f>
        <v>57.827498109607191</v>
      </c>
      <c r="H4" s="73">
        <f>D4/C4*100</f>
        <v>55.367745491619381</v>
      </c>
    </row>
    <row r="5" spans="1:8" s="7" customFormat="1" ht="15" customHeight="1" outlineLevel="1">
      <c r="A5" s="37" t="s">
        <v>6</v>
      </c>
      <c r="B5" s="74">
        <f>B6+B20</f>
        <v>580638987.62</v>
      </c>
      <c r="C5" s="74">
        <f>C6+C20</f>
        <v>580726265.51999998</v>
      </c>
      <c r="D5" s="70">
        <f>D6+D20</f>
        <v>387293331.36999995</v>
      </c>
      <c r="E5" s="75">
        <f>E6+E20</f>
        <v>383139991.41000003</v>
      </c>
      <c r="F5" s="76">
        <f t="shared" ref="F5:F42" si="0">D5/E5*100</f>
        <v>101.08402674038675</v>
      </c>
      <c r="G5" s="76">
        <f t="shared" ref="G5:G42" si="1">D5/B5*100</f>
        <v>66.701227376668101</v>
      </c>
      <c r="H5" s="73">
        <f t="shared" ref="H5:H42" si="2">D5/C5*100</f>
        <v>66.691202786084716</v>
      </c>
    </row>
    <row r="6" spans="1:8" s="7" customFormat="1" ht="15" customHeight="1" outlineLevel="1">
      <c r="A6" s="37" t="s">
        <v>7</v>
      </c>
      <c r="B6" s="74">
        <f>B7+B10+B11+B17+B18+B19</f>
        <v>517347118.81999999</v>
      </c>
      <c r="C6" s="74">
        <f>C7+C10+C11+C17+C18+C19</f>
        <v>517347118.81999999</v>
      </c>
      <c r="D6" s="70">
        <f>D7+D10+D11+D17+D18+D19</f>
        <v>354632103.69999993</v>
      </c>
      <c r="E6" s="75">
        <f>E7+E10+E11+E17+E18+E19</f>
        <v>328016107.41000003</v>
      </c>
      <c r="F6" s="76">
        <f t="shared" si="0"/>
        <v>108.11423454176033</v>
      </c>
      <c r="G6" s="76">
        <f t="shared" si="1"/>
        <v>68.548193427435848</v>
      </c>
      <c r="H6" s="73">
        <f t="shared" si="2"/>
        <v>68.548193427435848</v>
      </c>
    </row>
    <row r="7" spans="1:8" ht="15" customHeight="1" outlineLevel="2">
      <c r="A7" s="43" t="s">
        <v>9</v>
      </c>
      <c r="B7" s="77">
        <f>B8+B9</f>
        <v>339247130</v>
      </c>
      <c r="C7" s="77">
        <f>C8+C9</f>
        <v>339247130</v>
      </c>
      <c r="D7" s="66">
        <f>D8+D9</f>
        <v>234788110.25999999</v>
      </c>
      <c r="E7" s="44">
        <f>E8+E9</f>
        <v>201086427.19999999</v>
      </c>
      <c r="F7" s="72">
        <f t="shared" si="0"/>
        <v>116.75980001697499</v>
      </c>
      <c r="G7" s="72">
        <f t="shared" si="1"/>
        <v>69.208576726942383</v>
      </c>
      <c r="H7" s="73">
        <f t="shared" si="2"/>
        <v>69.208576726942383</v>
      </c>
    </row>
    <row r="8" spans="1:8" ht="15" customHeight="1" outlineLevel="3">
      <c r="A8" s="43" t="s">
        <v>11</v>
      </c>
      <c r="B8" s="77">
        <v>8778405</v>
      </c>
      <c r="C8" s="77">
        <v>8778405</v>
      </c>
      <c r="D8" s="66">
        <v>6994292.4500000002</v>
      </c>
      <c r="E8" s="10">
        <v>9752901.7799999993</v>
      </c>
      <c r="F8" s="72">
        <f t="shared" si="0"/>
        <v>71.714989115782942</v>
      </c>
      <c r="G8" s="72">
        <f t="shared" si="1"/>
        <v>79.676119408935904</v>
      </c>
      <c r="H8" s="73">
        <f t="shared" si="2"/>
        <v>79.676119408935904</v>
      </c>
    </row>
    <row r="9" spans="1:8" ht="15" customHeight="1" outlineLevel="3">
      <c r="A9" s="43" t="s">
        <v>13</v>
      </c>
      <c r="B9" s="77">
        <v>330468725</v>
      </c>
      <c r="C9" s="77">
        <v>330468725</v>
      </c>
      <c r="D9" s="66">
        <v>227793817.81</v>
      </c>
      <c r="E9" s="10">
        <v>191333525.41999999</v>
      </c>
      <c r="F9" s="72">
        <f t="shared" si="0"/>
        <v>119.05588281508184</v>
      </c>
      <c r="G9" s="72">
        <f t="shared" si="1"/>
        <v>68.930522187840921</v>
      </c>
      <c r="H9" s="73">
        <f t="shared" si="2"/>
        <v>68.930522187840921</v>
      </c>
    </row>
    <row r="10" spans="1:8" ht="25.5" outlineLevel="2">
      <c r="A10" s="43" t="s">
        <v>15</v>
      </c>
      <c r="B10" s="77">
        <v>32950360</v>
      </c>
      <c r="C10" s="77">
        <v>32950360</v>
      </c>
      <c r="D10" s="66">
        <v>24518333.059999999</v>
      </c>
      <c r="E10" s="10">
        <v>23857687.84</v>
      </c>
      <c r="F10" s="72">
        <f t="shared" si="0"/>
        <v>102.76910832445529</v>
      </c>
      <c r="G10" s="72">
        <f t="shared" si="1"/>
        <v>74.409909512369509</v>
      </c>
      <c r="H10" s="73">
        <f t="shared" si="2"/>
        <v>74.409909512369509</v>
      </c>
    </row>
    <row r="11" spans="1:8" ht="15" customHeight="1" outlineLevel="2">
      <c r="A11" s="43" t="s">
        <v>17</v>
      </c>
      <c r="B11" s="77">
        <f>B12+B13+B14+B15+B16</f>
        <v>112789628.81999999</v>
      </c>
      <c r="C11" s="77">
        <f>C12+C13+C14+C15+C16</f>
        <v>112789628.81999999</v>
      </c>
      <c r="D11" s="66">
        <f>D12+D13+D14+D15+D16</f>
        <v>69762776.090000004</v>
      </c>
      <c r="E11" s="44">
        <f>E12+E13+E14+E15+E16</f>
        <v>79123266.51000002</v>
      </c>
      <c r="F11" s="72">
        <f t="shared" si="0"/>
        <v>88.169737129322144</v>
      </c>
      <c r="G11" s="72">
        <f t="shared" si="1"/>
        <v>61.852119578595143</v>
      </c>
      <c r="H11" s="73">
        <f t="shared" si="2"/>
        <v>61.852119578595143</v>
      </c>
    </row>
    <row r="12" spans="1:8" ht="25.5" customHeight="1" outlineLevel="3">
      <c r="A12" s="43" t="s">
        <v>19</v>
      </c>
      <c r="B12" s="77">
        <v>97401544.819999993</v>
      </c>
      <c r="C12" s="77">
        <v>97401544.819999993</v>
      </c>
      <c r="D12" s="66">
        <v>61620575.640000001</v>
      </c>
      <c r="E12" s="44">
        <v>67785270.680000007</v>
      </c>
      <c r="F12" s="72">
        <f t="shared" si="0"/>
        <v>90.905553701921122</v>
      </c>
      <c r="G12" s="72">
        <f t="shared" si="1"/>
        <v>63.264474658873283</v>
      </c>
      <c r="H12" s="73">
        <f t="shared" si="2"/>
        <v>63.264474658873283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-242304.82</v>
      </c>
      <c r="E13" s="44">
        <v>-72380.33</v>
      </c>
      <c r="F13" s="72">
        <f t="shared" si="0"/>
        <v>334.76611670601665</v>
      </c>
      <c r="G13" s="72" t="e">
        <f t="shared" si="1"/>
        <v>#DIV/0!</v>
      </c>
      <c r="H13" s="73" t="e">
        <f t="shared" si="2"/>
        <v>#DIV/0!</v>
      </c>
    </row>
    <row r="14" spans="1:8" ht="15" customHeight="1" outlineLevel="3">
      <c r="A14" s="43" t="s">
        <v>23</v>
      </c>
      <c r="B14" s="77">
        <v>165667</v>
      </c>
      <c r="C14" s="77">
        <v>165667</v>
      </c>
      <c r="D14" s="66">
        <v>301722.95</v>
      </c>
      <c r="E14" s="44">
        <v>136125.18</v>
      </c>
      <c r="F14" s="72">
        <f t="shared" si="0"/>
        <v>221.65109350084978</v>
      </c>
      <c r="G14" s="72">
        <f t="shared" si="1"/>
        <v>182.12616272401868</v>
      </c>
      <c r="H14" s="73">
        <f t="shared" si="2"/>
        <v>182.12616272401868</v>
      </c>
    </row>
    <row r="15" spans="1:8" ht="15" customHeight="1" outlineLevel="3">
      <c r="A15" s="43" t="s">
        <v>25</v>
      </c>
      <c r="B15" s="77">
        <v>15222417</v>
      </c>
      <c r="C15" s="77">
        <v>15222417</v>
      </c>
      <c r="D15" s="66">
        <v>8082782.3200000003</v>
      </c>
      <c r="E15" s="44">
        <v>11274250.98</v>
      </c>
      <c r="F15" s="72">
        <f t="shared" si="0"/>
        <v>71.692410736096633</v>
      </c>
      <c r="G15" s="72">
        <f t="shared" si="1"/>
        <v>53.097890564947733</v>
      </c>
      <c r="H15" s="73">
        <f t="shared" si="2"/>
        <v>53.097890564947733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44">
        <v>0</v>
      </c>
      <c r="F16" s="72"/>
      <c r="G16" s="72"/>
      <c r="H16" s="73"/>
    </row>
    <row r="17" spans="1:8" ht="15" customHeight="1" outlineLevel="2">
      <c r="A17" s="43" t="s">
        <v>28</v>
      </c>
      <c r="B17" s="77">
        <v>22660000</v>
      </c>
      <c r="C17" s="77">
        <v>22660000</v>
      </c>
      <c r="D17" s="66">
        <v>18789531.02</v>
      </c>
      <c r="E17" s="10">
        <v>16978634.199999999</v>
      </c>
      <c r="F17" s="72">
        <f t="shared" si="0"/>
        <v>110.66573906162604</v>
      </c>
      <c r="G17" s="72">
        <f t="shared" si="1"/>
        <v>82.919377846425419</v>
      </c>
      <c r="H17" s="73">
        <f t="shared" si="2"/>
        <v>82.919377846425419</v>
      </c>
    </row>
    <row r="18" spans="1:8" ht="15" customHeight="1" outlineLevel="2">
      <c r="A18" s="43" t="s">
        <v>30</v>
      </c>
      <c r="B18" s="77">
        <v>9700000</v>
      </c>
      <c r="C18" s="77">
        <v>9700000</v>
      </c>
      <c r="D18" s="66">
        <v>6773353.2699999996</v>
      </c>
      <c r="E18" s="10">
        <v>6968354.8600000003</v>
      </c>
      <c r="F18" s="72">
        <f t="shared" si="0"/>
        <v>97.201612232474616</v>
      </c>
      <c r="G18" s="72">
        <f t="shared" si="1"/>
        <v>69.828384226804118</v>
      </c>
      <c r="H18" s="73">
        <f t="shared" si="2"/>
        <v>69.828384226804118</v>
      </c>
    </row>
    <row r="19" spans="1:8" ht="25.5" outlineLevel="2">
      <c r="A19" s="43" t="s">
        <v>31</v>
      </c>
      <c r="B19" s="77"/>
      <c r="C19" s="77"/>
      <c r="D19" s="66">
        <v>0</v>
      </c>
      <c r="E19" s="10">
        <v>1736.8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63291868.799999997</v>
      </c>
      <c r="C20" s="74">
        <f>C21+C22+C23+C26+C28+C29</f>
        <v>63379146.699999996</v>
      </c>
      <c r="D20" s="70">
        <f>D21+D22+D23+D26+D28+D29</f>
        <v>32661227.669999998</v>
      </c>
      <c r="E20" s="41">
        <f>E21+E22+E23+E26+E28+E29</f>
        <v>55123884</v>
      </c>
      <c r="F20" s="76">
        <f t="shared" si="0"/>
        <v>59.250592120830959</v>
      </c>
      <c r="G20" s="76">
        <f t="shared" si="1"/>
        <v>51.604144875557857</v>
      </c>
      <c r="H20" s="73">
        <f t="shared" si="2"/>
        <v>51.533082047631929</v>
      </c>
    </row>
    <row r="21" spans="1:8" ht="25.5" outlineLevel="2">
      <c r="A21" s="43" t="s">
        <v>34</v>
      </c>
      <c r="B21" s="77">
        <v>15278867.800000001</v>
      </c>
      <c r="C21" s="77">
        <v>15278867.800000001</v>
      </c>
      <c r="D21" s="66">
        <v>7850898.0199999996</v>
      </c>
      <c r="E21" s="44">
        <v>15053946.689999999</v>
      </c>
      <c r="F21" s="72">
        <f t="shared" si="0"/>
        <v>52.151759147753431</v>
      </c>
      <c r="G21" s="72">
        <f t="shared" si="1"/>
        <v>51.384030039189156</v>
      </c>
      <c r="H21" s="73">
        <f t="shared" si="2"/>
        <v>51.384030039189156</v>
      </c>
    </row>
    <row r="22" spans="1:8" outlineLevel="2">
      <c r="A22" s="43" t="s">
        <v>36</v>
      </c>
      <c r="B22" s="77">
        <v>1440000</v>
      </c>
      <c r="C22" s="77">
        <v>1440000</v>
      </c>
      <c r="D22" s="66">
        <v>1969460.52</v>
      </c>
      <c r="E22" s="44">
        <v>2177311.56</v>
      </c>
      <c r="F22" s="72">
        <f t="shared" si="0"/>
        <v>90.453775940086402</v>
      </c>
      <c r="G22" s="72">
        <f t="shared" si="1"/>
        <v>136.76809166666666</v>
      </c>
      <c r="H22" s="73">
        <f t="shared" si="2"/>
        <v>136.76809166666666</v>
      </c>
    </row>
    <row r="23" spans="1:8" ht="25.5" outlineLevel="2">
      <c r="A23" s="43" t="s">
        <v>38</v>
      </c>
      <c r="B23" s="77">
        <f>B24+B25</f>
        <v>24575500</v>
      </c>
      <c r="C23" s="77">
        <f>C24+C25</f>
        <v>24575500</v>
      </c>
      <c r="D23" s="66">
        <f>D24+D25</f>
        <v>14860138.140000001</v>
      </c>
      <c r="E23" s="44">
        <f>E24+E25</f>
        <v>14977661.59</v>
      </c>
      <c r="F23" s="72">
        <f t="shared" si="0"/>
        <v>99.215341798892936</v>
      </c>
      <c r="G23" s="72">
        <f t="shared" si="1"/>
        <v>60.467287094870912</v>
      </c>
      <c r="H23" s="73">
        <f t="shared" si="2"/>
        <v>60.467287094870912</v>
      </c>
    </row>
    <row r="24" spans="1:8" ht="15" customHeight="1" outlineLevel="3">
      <c r="A24" s="43" t="s">
        <v>40</v>
      </c>
      <c r="B24" s="77">
        <v>24575500</v>
      </c>
      <c r="C24" s="77">
        <v>24575500</v>
      </c>
      <c r="D24" s="66">
        <v>14637424.060000001</v>
      </c>
      <c r="E24" s="44">
        <v>13940029.359999999</v>
      </c>
      <c r="F24" s="72">
        <f t="shared" si="0"/>
        <v>105.0028208835853</v>
      </c>
      <c r="G24" s="72">
        <f t="shared" si="1"/>
        <v>59.561042745824096</v>
      </c>
      <c r="H24" s="73">
        <f t="shared" si="2"/>
        <v>59.561042745824096</v>
      </c>
    </row>
    <row r="25" spans="1:8" ht="15" customHeight="1" outlineLevel="3">
      <c r="A25" s="43" t="s">
        <v>42</v>
      </c>
      <c r="B25" s="77"/>
      <c r="C25" s="77"/>
      <c r="D25" s="66">
        <v>222714.08</v>
      </c>
      <c r="E25" s="44">
        <v>1037632.23</v>
      </c>
      <c r="F25" s="72">
        <f t="shared" si="0"/>
        <v>21.463681790223497</v>
      </c>
      <c r="G25" s="72"/>
      <c r="H25" s="73"/>
    </row>
    <row r="26" spans="1:8" ht="25.5" customHeight="1" outlineLevel="2">
      <c r="A26" s="43" t="s">
        <v>44</v>
      </c>
      <c r="B26" s="77">
        <v>20347501</v>
      </c>
      <c r="C26" s="77">
        <v>20347501</v>
      </c>
      <c r="D26" s="66">
        <v>6587725.25</v>
      </c>
      <c r="E26" s="44">
        <v>21845196.620000001</v>
      </c>
      <c r="F26" s="72">
        <f t="shared" si="0"/>
        <v>30.156401723428388</v>
      </c>
      <c r="G26" s="72">
        <f t="shared" si="1"/>
        <v>32.376090066293642</v>
      </c>
      <c r="H26" s="73">
        <f t="shared" si="2"/>
        <v>32.376090066293642</v>
      </c>
    </row>
    <row r="27" spans="1:8" ht="25.5" outlineLevel="3">
      <c r="A27" s="43" t="s">
        <v>46</v>
      </c>
      <c r="B27" s="77">
        <v>20347501</v>
      </c>
      <c r="C27" s="77">
        <v>20347501</v>
      </c>
      <c r="D27" s="66">
        <v>6587725.25</v>
      </c>
      <c r="E27" s="44">
        <v>21827640.620000001</v>
      </c>
      <c r="F27" s="72">
        <f t="shared" si="0"/>
        <v>30.180656556915586</v>
      </c>
      <c r="G27" s="72">
        <f t="shared" si="1"/>
        <v>32.376090066293642</v>
      </c>
      <c r="H27" s="73">
        <f t="shared" si="2"/>
        <v>32.376090066293642</v>
      </c>
    </row>
    <row r="28" spans="1:8" outlineLevel="2">
      <c r="A28" s="43" t="s">
        <v>48</v>
      </c>
      <c r="B28" s="77">
        <v>1650000</v>
      </c>
      <c r="C28" s="77">
        <v>1650000</v>
      </c>
      <c r="D28" s="66">
        <v>1300072.04</v>
      </c>
      <c r="E28" s="44">
        <v>1067620.74</v>
      </c>
      <c r="F28" s="72">
        <f t="shared" si="0"/>
        <v>121.77283479899425</v>
      </c>
      <c r="G28" s="72">
        <f t="shared" si="1"/>
        <v>78.792244848484856</v>
      </c>
      <c r="H28" s="73">
        <f t="shared" si="2"/>
        <v>78.792244848484856</v>
      </c>
    </row>
    <row r="29" spans="1:8" ht="15" customHeight="1" outlineLevel="2">
      <c r="A29" s="43" t="s">
        <v>50</v>
      </c>
      <c r="B29" s="77">
        <f>B30+B31</f>
        <v>0</v>
      </c>
      <c r="C29" s="77">
        <f>C30+C31+C32</f>
        <v>87277.9</v>
      </c>
      <c r="D29" s="77">
        <f>D30+D31+D32</f>
        <v>92933.7</v>
      </c>
      <c r="E29" s="44">
        <f>E30+E31</f>
        <v>2146.8000000000002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-7299.19</v>
      </c>
      <c r="E30" s="44"/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31184.36</v>
      </c>
      <c r="E31" s="44">
        <v>2146.8000000000002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>
        <v>87277.9</v>
      </c>
      <c r="D32" s="66">
        <v>69048.53</v>
      </c>
      <c r="E32" s="89"/>
      <c r="F32" s="72"/>
      <c r="G32" s="72"/>
      <c r="H32" s="73"/>
    </row>
    <row r="33" spans="1:8">
      <c r="A33" s="32" t="s">
        <v>55</v>
      </c>
      <c r="B33" s="79">
        <f>B34+B39+B40+B41</f>
        <v>2092436031.5</v>
      </c>
      <c r="C33" s="79">
        <f>C34+C39+C40+C41</f>
        <v>2211102067.79</v>
      </c>
      <c r="D33" s="79">
        <f>D34+D39+D40+D41</f>
        <v>1158479074.78</v>
      </c>
      <c r="E33" s="80">
        <f>E34+E39+E40+E41</f>
        <v>1549908463</v>
      </c>
      <c r="F33" s="76">
        <f t="shared" si="0"/>
        <v>74.744999620019499</v>
      </c>
      <c r="G33" s="76">
        <f t="shared" si="1"/>
        <v>55.365089175487178</v>
      </c>
      <c r="H33" s="73">
        <f t="shared" si="2"/>
        <v>52.393740282550674</v>
      </c>
    </row>
    <row r="34" spans="1:8" ht="46.5" customHeight="1">
      <c r="A34" s="46" t="s">
        <v>56</v>
      </c>
      <c r="B34" s="79">
        <f>B35+B36+B37+B38</f>
        <v>2092436031.5</v>
      </c>
      <c r="C34" s="79">
        <f>C35+C36+C37+C38</f>
        <v>2211102067.79</v>
      </c>
      <c r="D34" s="79">
        <f>D35+D36+D37+D38</f>
        <v>1160283285.5</v>
      </c>
      <c r="E34" s="80">
        <f>E35+E36+E37+E38</f>
        <v>1549826848.3599999</v>
      </c>
      <c r="F34" s="76">
        <f t="shared" si="0"/>
        <v>74.865349424536802</v>
      </c>
      <c r="G34" s="76">
        <f t="shared" si="1"/>
        <v>55.451314545956762</v>
      </c>
      <c r="H34" s="73">
        <f t="shared" si="2"/>
        <v>52.475338086029879</v>
      </c>
    </row>
    <row r="35" spans="1:8">
      <c r="A35" s="47" t="s">
        <v>57</v>
      </c>
      <c r="B35" s="81"/>
      <c r="C35" s="82">
        <v>2187360</v>
      </c>
      <c r="D35" s="82">
        <v>1275960</v>
      </c>
      <c r="E35" s="48">
        <v>1262967.6399999999</v>
      </c>
      <c r="F35" s="72"/>
      <c r="G35" s="72"/>
      <c r="H35" s="73"/>
    </row>
    <row r="36" spans="1:8" ht="26.25">
      <c r="A36" s="47" t="s">
        <v>58</v>
      </c>
      <c r="B36" s="81">
        <v>692217476.69000006</v>
      </c>
      <c r="C36" s="82">
        <v>723827224.82000005</v>
      </c>
      <c r="D36" s="82">
        <v>175287098.03999999</v>
      </c>
      <c r="E36" s="48">
        <v>285472543.05000001</v>
      </c>
      <c r="F36" s="72">
        <f t="shared" si="0"/>
        <v>61.402436874392777</v>
      </c>
      <c r="G36" s="72">
        <f t="shared" si="1"/>
        <v>25.322547312468373</v>
      </c>
      <c r="H36" s="73">
        <f t="shared" si="2"/>
        <v>24.21670421191881</v>
      </c>
    </row>
    <row r="37" spans="1:8">
      <c r="A37" s="47" t="s">
        <v>59</v>
      </c>
      <c r="B37" s="81">
        <v>1218611642</v>
      </c>
      <c r="C37" s="82">
        <v>1265413577</v>
      </c>
      <c r="D37" s="82">
        <v>882977082.89999998</v>
      </c>
      <c r="E37" s="48">
        <v>924394516.33000004</v>
      </c>
      <c r="F37" s="72">
        <f t="shared" si="0"/>
        <v>95.519506801659304</v>
      </c>
      <c r="G37" s="72">
        <f t="shared" si="1"/>
        <v>72.457627390695805</v>
      </c>
      <c r="H37" s="73">
        <f t="shared" si="2"/>
        <v>69.777746892311072</v>
      </c>
    </row>
    <row r="38" spans="1:8">
      <c r="A38" s="47" t="s">
        <v>60</v>
      </c>
      <c r="B38" s="81">
        <v>181606912.81</v>
      </c>
      <c r="C38" s="82">
        <v>219673905.97</v>
      </c>
      <c r="D38" s="82">
        <v>100743144.56</v>
      </c>
      <c r="E38" s="48">
        <v>338696821.33999997</v>
      </c>
      <c r="F38" s="72">
        <f t="shared" si="0"/>
        <v>29.744343085779729</v>
      </c>
      <c r="G38" s="72">
        <f t="shared" si="1"/>
        <v>55.473188218005255</v>
      </c>
      <c r="H38" s="73">
        <f t="shared" si="2"/>
        <v>45.860314685604074</v>
      </c>
    </row>
    <row r="39" spans="1:8" ht="26.25">
      <c r="A39" s="47" t="s">
        <v>61</v>
      </c>
      <c r="B39" s="81"/>
      <c r="C39" s="82"/>
      <c r="D39" s="82"/>
      <c r="E39" s="48"/>
      <c r="F39" s="72"/>
      <c r="G39" s="72"/>
      <c r="H39" s="73"/>
    </row>
    <row r="40" spans="1:8" ht="51.75">
      <c r="A40" s="47" t="s">
        <v>62</v>
      </c>
      <c r="B40" s="81"/>
      <c r="C40" s="82"/>
      <c r="D40" s="82">
        <v>30746</v>
      </c>
      <c r="E40" s="48">
        <v>653991.26</v>
      </c>
      <c r="F40" s="72">
        <f t="shared" si="0"/>
        <v>4.7012860691746861</v>
      </c>
      <c r="G40" s="72"/>
      <c r="H40" s="73"/>
    </row>
    <row r="41" spans="1:8" ht="39">
      <c r="A41" s="47" t="s">
        <v>63</v>
      </c>
      <c r="B41" s="81"/>
      <c r="C41" s="82"/>
      <c r="D41" s="82">
        <v>-1834956.72</v>
      </c>
      <c r="E41" s="48">
        <v>-572376.62</v>
      </c>
      <c r="F41" s="72">
        <f t="shared" si="0"/>
        <v>320.58554732721262</v>
      </c>
      <c r="G41" s="72"/>
      <c r="H41" s="73"/>
    </row>
    <row r="42" spans="1:8" s="7" customFormat="1" ht="14.25">
      <c r="A42" s="32" t="s">
        <v>64</v>
      </c>
      <c r="B42" s="79">
        <v>-41900000</v>
      </c>
      <c r="C42" s="79">
        <v>-75142739.400000006</v>
      </c>
      <c r="D42" s="79">
        <v>31422355.260000002</v>
      </c>
      <c r="E42" s="33">
        <v>122010968.31</v>
      </c>
      <c r="F42" s="72">
        <f t="shared" si="0"/>
        <v>25.753713535133571</v>
      </c>
      <c r="G42" s="72">
        <f t="shared" si="1"/>
        <v>-74.993687971360387</v>
      </c>
      <c r="H42" s="73">
        <f t="shared" si="2"/>
        <v>-41.816888113078292</v>
      </c>
    </row>
    <row r="43" spans="1:8">
      <c r="E43" s="13"/>
      <c r="F43" s="13"/>
    </row>
    <row r="44" spans="1:8">
      <c r="E44" s="13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workbookViewId="0">
      <pane xSplit="1" topLeftCell="B1" activePane="topRight" state="frozen"/>
      <selection activeCell="B1" sqref="B1"/>
      <selection pane="topRight" activeCell="D7" sqref="D7:D42"/>
    </sheetView>
  </sheetViews>
  <sheetFormatPr defaultRowHeight="15" outlineLevelRow="3"/>
  <cols>
    <col min="1" max="1" width="62.85546875" style="2" customWidth="1"/>
    <col min="2" max="5" width="17.28515625" style="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49" t="s">
        <v>100</v>
      </c>
      <c r="B1" s="149"/>
      <c r="C1" s="149"/>
      <c r="D1" s="149"/>
      <c r="E1" s="149"/>
      <c r="F1" s="149"/>
      <c r="G1" s="149"/>
      <c r="H1" s="149"/>
    </row>
    <row r="2" spans="1:8" ht="37.5" customHeight="1">
      <c r="A2" s="150" t="s">
        <v>2</v>
      </c>
      <c r="B2" s="151" t="s">
        <v>90</v>
      </c>
      <c r="C2" s="151"/>
      <c r="D2" s="152" t="s">
        <v>91</v>
      </c>
      <c r="E2" s="155" t="s">
        <v>76</v>
      </c>
      <c r="F2" s="150" t="s">
        <v>92</v>
      </c>
      <c r="G2" s="151" t="s">
        <v>93</v>
      </c>
      <c r="H2" s="151"/>
    </row>
    <row r="3" spans="1:8" ht="51" customHeight="1">
      <c r="A3" s="150"/>
      <c r="B3" s="88" t="s">
        <v>66</v>
      </c>
      <c r="C3" s="87" t="s">
        <v>67</v>
      </c>
      <c r="D3" s="152"/>
      <c r="E3" s="155"/>
      <c r="F3" s="150"/>
      <c r="G3" s="87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2673075019.1199999</v>
      </c>
      <c r="C4" s="69">
        <f>C5+C33</f>
        <v>2758295530.0300002</v>
      </c>
      <c r="D4" s="70">
        <f>D5+D33</f>
        <v>1411173532.6200001</v>
      </c>
      <c r="E4" s="71">
        <f>E5+E33</f>
        <v>1727178237.1000001</v>
      </c>
      <c r="F4" s="72">
        <f>D4/E4*100</f>
        <v>81.703989913016486</v>
      </c>
      <c r="G4" s="72">
        <f>D4/B4*100</f>
        <v>52.792140980935542</v>
      </c>
      <c r="H4" s="73">
        <f>D4/C4*100</f>
        <v>51.161070931534724</v>
      </c>
    </row>
    <row r="5" spans="1:8" s="7" customFormat="1" ht="15" customHeight="1" outlineLevel="1">
      <c r="A5" s="37" t="s">
        <v>6</v>
      </c>
      <c r="B5" s="74">
        <f>B6+B20</f>
        <v>580638987.62</v>
      </c>
      <c r="C5" s="74">
        <f>C6+C20</f>
        <v>580726265.51999998</v>
      </c>
      <c r="D5" s="70">
        <f>D6+D20</f>
        <v>342015564.21999997</v>
      </c>
      <c r="E5" s="75">
        <f>E6+E20</f>
        <v>334134520.29000002</v>
      </c>
      <c r="F5" s="76">
        <f t="shared" ref="F5:F42" si="0">D5/E5*100</f>
        <v>102.35864403449241</v>
      </c>
      <c r="G5" s="76">
        <f t="shared" ref="G5:G42" si="1">D5/B5*100</f>
        <v>58.903306789972653</v>
      </c>
      <c r="H5" s="73">
        <f t="shared" ref="H5:H42" si="2">D5/C5*100</f>
        <v>58.894454156253609</v>
      </c>
    </row>
    <row r="6" spans="1:8" s="7" customFormat="1" ht="15" customHeight="1" outlineLevel="1">
      <c r="A6" s="37" t="s">
        <v>7</v>
      </c>
      <c r="B6" s="74">
        <f>B7+B10+B11+B17+B18+B19</f>
        <v>517347118.81999999</v>
      </c>
      <c r="C6" s="74">
        <f>C7+C10+C11+C17+C18+C19</f>
        <v>517347118.81999999</v>
      </c>
      <c r="D6" s="70">
        <f>D7+D10+D11+D17+D18+D19</f>
        <v>312877465.41999996</v>
      </c>
      <c r="E6" s="75">
        <f>E7+E10+E11+E17+E18+E19</f>
        <v>290692439.66000003</v>
      </c>
      <c r="F6" s="76">
        <f t="shared" si="0"/>
        <v>107.63178629136279</v>
      </c>
      <c r="G6" s="76">
        <f t="shared" si="1"/>
        <v>60.477279961205134</v>
      </c>
      <c r="H6" s="73">
        <f t="shared" si="2"/>
        <v>60.477279961205134</v>
      </c>
    </row>
    <row r="7" spans="1:8" ht="15" customHeight="1" outlineLevel="2">
      <c r="A7" s="43" t="s">
        <v>9</v>
      </c>
      <c r="B7" s="77">
        <f>B8+B9</f>
        <v>339247130</v>
      </c>
      <c r="C7" s="77">
        <f>C8+C9</f>
        <v>339247130</v>
      </c>
      <c r="D7" s="66">
        <f>D8+D9</f>
        <v>202234840.58000001</v>
      </c>
      <c r="E7" s="44">
        <f>E8+E9</f>
        <v>173994673.72999999</v>
      </c>
      <c r="F7" s="72">
        <f t="shared" si="0"/>
        <v>116.2304777753268</v>
      </c>
      <c r="G7" s="72">
        <f t="shared" si="1"/>
        <v>59.61283757360011</v>
      </c>
      <c r="H7" s="73">
        <f t="shared" si="2"/>
        <v>59.61283757360011</v>
      </c>
    </row>
    <row r="8" spans="1:8" ht="15" customHeight="1" outlineLevel="3">
      <c r="A8" s="43" t="s">
        <v>11</v>
      </c>
      <c r="B8" s="77">
        <v>8778405</v>
      </c>
      <c r="C8" s="77">
        <v>8778405</v>
      </c>
      <c r="D8" s="66">
        <v>6275804.2199999997</v>
      </c>
      <c r="E8" s="10">
        <v>8782118.3800000008</v>
      </c>
      <c r="F8" s="72">
        <f t="shared" si="0"/>
        <v>71.461166297783379</v>
      </c>
      <c r="G8" s="72">
        <f t="shared" si="1"/>
        <v>71.491395304727902</v>
      </c>
      <c r="H8" s="73">
        <f t="shared" si="2"/>
        <v>71.491395304727902</v>
      </c>
    </row>
    <row r="9" spans="1:8" ht="15" customHeight="1" outlineLevel="3">
      <c r="A9" s="43" t="s">
        <v>13</v>
      </c>
      <c r="B9" s="77">
        <v>330468725</v>
      </c>
      <c r="C9" s="77">
        <v>330468725</v>
      </c>
      <c r="D9" s="66">
        <v>195959036.36000001</v>
      </c>
      <c r="E9" s="10">
        <v>165212555.34999999</v>
      </c>
      <c r="F9" s="72">
        <f t="shared" si="0"/>
        <v>118.61025691713569</v>
      </c>
      <c r="G9" s="72">
        <f t="shared" si="1"/>
        <v>59.297301540410515</v>
      </c>
      <c r="H9" s="73">
        <f t="shared" si="2"/>
        <v>59.297301540410515</v>
      </c>
    </row>
    <row r="10" spans="1:8" ht="25.5" outlineLevel="2">
      <c r="A10" s="43" t="s">
        <v>15</v>
      </c>
      <c r="B10" s="77">
        <v>32950360</v>
      </c>
      <c r="C10" s="77">
        <v>32950360</v>
      </c>
      <c r="D10" s="66">
        <v>21165773.050000001</v>
      </c>
      <c r="E10" s="10">
        <v>20513458.98</v>
      </c>
      <c r="F10" s="72">
        <f t="shared" si="0"/>
        <v>103.17993211498843</v>
      </c>
      <c r="G10" s="72">
        <f t="shared" si="1"/>
        <v>64.235331723234594</v>
      </c>
      <c r="H10" s="73">
        <f t="shared" si="2"/>
        <v>64.235331723234594</v>
      </c>
    </row>
    <row r="11" spans="1:8" ht="15" customHeight="1" outlineLevel="2">
      <c r="A11" s="43" t="s">
        <v>17</v>
      </c>
      <c r="B11" s="77">
        <f>B12+B13+B14+B15+B16</f>
        <v>112789628.81999999</v>
      </c>
      <c r="C11" s="77">
        <f>C12+C13+C14+C15+C16</f>
        <v>112789628.81999999</v>
      </c>
      <c r="D11" s="66">
        <f>D12+D13+D14+D15+D16</f>
        <v>66719376.129999995</v>
      </c>
      <c r="E11" s="44">
        <f>E12+E13+E14+E15+E16</f>
        <v>75510322.189999998</v>
      </c>
      <c r="F11" s="72">
        <f t="shared" si="0"/>
        <v>88.357954508682781</v>
      </c>
      <c r="G11" s="72">
        <f t="shared" si="1"/>
        <v>59.153821878851012</v>
      </c>
      <c r="H11" s="73">
        <f t="shared" si="2"/>
        <v>59.153821878851012</v>
      </c>
    </row>
    <row r="12" spans="1:8" ht="25.5" customHeight="1" outlineLevel="3">
      <c r="A12" s="43" t="s">
        <v>19</v>
      </c>
      <c r="B12" s="77">
        <v>97401544.819999993</v>
      </c>
      <c r="C12" s="77">
        <v>97401544.819999993</v>
      </c>
      <c r="D12" s="66">
        <v>58750980</v>
      </c>
      <c r="E12" s="44">
        <v>64426808.079999998</v>
      </c>
      <c r="F12" s="72">
        <f t="shared" si="0"/>
        <v>91.190269626655706</v>
      </c>
      <c r="G12" s="72">
        <f t="shared" si="1"/>
        <v>60.318324630859799</v>
      </c>
      <c r="H12" s="73">
        <f t="shared" si="2"/>
        <v>60.318324630859799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-252182.75</v>
      </c>
      <c r="E13" s="44">
        <v>-109582.36</v>
      </c>
      <c r="F13" s="72">
        <f t="shared" si="0"/>
        <v>230.1307892985696</v>
      </c>
      <c r="G13" s="72" t="e">
        <f t="shared" si="1"/>
        <v>#DIV/0!</v>
      </c>
      <c r="H13" s="73" t="e">
        <f t="shared" si="2"/>
        <v>#DIV/0!</v>
      </c>
    </row>
    <row r="14" spans="1:8" ht="15" customHeight="1" outlineLevel="3">
      <c r="A14" s="43" t="s">
        <v>23</v>
      </c>
      <c r="B14" s="77">
        <v>165667</v>
      </c>
      <c r="C14" s="77">
        <v>165667</v>
      </c>
      <c r="D14" s="66">
        <v>299090.8</v>
      </c>
      <c r="E14" s="44">
        <v>136125.18</v>
      </c>
      <c r="F14" s="72">
        <f t="shared" si="0"/>
        <v>219.71746887680882</v>
      </c>
      <c r="G14" s="72">
        <f t="shared" si="1"/>
        <v>180.53734298321331</v>
      </c>
      <c r="H14" s="73">
        <f t="shared" si="2"/>
        <v>180.53734298321331</v>
      </c>
    </row>
    <row r="15" spans="1:8" ht="15" customHeight="1" outlineLevel="3">
      <c r="A15" s="43" t="s">
        <v>25</v>
      </c>
      <c r="B15" s="77">
        <v>15222417</v>
      </c>
      <c r="C15" s="77">
        <v>15222417</v>
      </c>
      <c r="D15" s="66">
        <v>7921488.0800000001</v>
      </c>
      <c r="E15" s="44">
        <v>11056971.289999999</v>
      </c>
      <c r="F15" s="72">
        <f t="shared" si="0"/>
        <v>71.642476698517328</v>
      </c>
      <c r="G15" s="72">
        <f t="shared" si="1"/>
        <v>52.038306925897515</v>
      </c>
      <c r="H15" s="73">
        <f t="shared" si="2"/>
        <v>52.038306925897515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44">
        <v>0</v>
      </c>
      <c r="F16" s="72"/>
      <c r="G16" s="72"/>
      <c r="H16" s="73"/>
    </row>
    <row r="17" spans="1:8" ht="15" customHeight="1" outlineLevel="2">
      <c r="A17" s="43" t="s">
        <v>28</v>
      </c>
      <c r="B17" s="77">
        <v>22660000</v>
      </c>
      <c r="C17" s="77">
        <v>22660000</v>
      </c>
      <c r="D17" s="66">
        <v>16922255.149999999</v>
      </c>
      <c r="E17" s="10">
        <v>14610840.24</v>
      </c>
      <c r="F17" s="72">
        <f t="shared" si="0"/>
        <v>115.81986300604432</v>
      </c>
      <c r="G17" s="72">
        <f t="shared" si="1"/>
        <v>74.678972418358342</v>
      </c>
      <c r="H17" s="73">
        <f t="shared" si="2"/>
        <v>74.678972418358342</v>
      </c>
    </row>
    <row r="18" spans="1:8" ht="15" customHeight="1" outlineLevel="2">
      <c r="A18" s="43" t="s">
        <v>30</v>
      </c>
      <c r="B18" s="77">
        <v>9700000</v>
      </c>
      <c r="C18" s="77">
        <v>9700000</v>
      </c>
      <c r="D18" s="66">
        <v>5835220.5099999998</v>
      </c>
      <c r="E18" s="10">
        <v>6061407.7199999997</v>
      </c>
      <c r="F18" s="72">
        <f t="shared" si="0"/>
        <v>96.268404627300015</v>
      </c>
      <c r="G18" s="72">
        <f t="shared" si="1"/>
        <v>60.1569124742268</v>
      </c>
      <c r="H18" s="73">
        <f t="shared" si="2"/>
        <v>60.1569124742268</v>
      </c>
    </row>
    <row r="19" spans="1:8" ht="25.5" outlineLevel="2">
      <c r="A19" s="43" t="s">
        <v>31</v>
      </c>
      <c r="B19" s="77"/>
      <c r="C19" s="77"/>
      <c r="D19" s="66">
        <v>0</v>
      </c>
      <c r="E19" s="10">
        <v>1736.8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63291868.799999997</v>
      </c>
      <c r="C20" s="74">
        <f>C21+C22+C23+C26+C28+C29</f>
        <v>63379146.699999996</v>
      </c>
      <c r="D20" s="70">
        <f>D21+D22+D23+D26+D28+D29</f>
        <v>29138098.799999997</v>
      </c>
      <c r="E20" s="75">
        <f>E21+E22+E23+E26+E28+E29</f>
        <v>43442080.629999995</v>
      </c>
      <c r="F20" s="76">
        <f t="shared" si="0"/>
        <v>67.07344210368683</v>
      </c>
      <c r="G20" s="76">
        <f t="shared" si="1"/>
        <v>46.037665425989125</v>
      </c>
      <c r="H20" s="73">
        <f t="shared" si="2"/>
        <v>45.974268063157751</v>
      </c>
    </row>
    <row r="21" spans="1:8" ht="25.5" outlineLevel="2">
      <c r="A21" s="43" t="s">
        <v>34</v>
      </c>
      <c r="B21" s="77">
        <v>15278867.800000001</v>
      </c>
      <c r="C21" s="77">
        <v>15278867.800000001</v>
      </c>
      <c r="D21" s="66">
        <v>6765073.2599999998</v>
      </c>
      <c r="E21" s="44">
        <v>14630047.029999999</v>
      </c>
      <c r="F21" s="72">
        <f t="shared" si="0"/>
        <v>46.240953608199028</v>
      </c>
      <c r="G21" s="72">
        <f t="shared" si="1"/>
        <v>44.27732047004163</v>
      </c>
      <c r="H21" s="73">
        <f t="shared" si="2"/>
        <v>44.27732047004163</v>
      </c>
    </row>
    <row r="22" spans="1:8" outlineLevel="2">
      <c r="A22" s="43" t="s">
        <v>36</v>
      </c>
      <c r="B22" s="77">
        <v>1440000</v>
      </c>
      <c r="C22" s="77">
        <v>1440000</v>
      </c>
      <c r="D22" s="66">
        <v>1936244.12</v>
      </c>
      <c r="E22" s="44">
        <v>1588385.12</v>
      </c>
      <c r="F22" s="72">
        <f t="shared" si="0"/>
        <v>121.90016738509864</v>
      </c>
      <c r="G22" s="72">
        <f t="shared" si="1"/>
        <v>134.46139722222225</v>
      </c>
      <c r="H22" s="73">
        <f t="shared" si="2"/>
        <v>134.46139722222225</v>
      </c>
    </row>
    <row r="23" spans="1:8" ht="25.5" outlineLevel="2">
      <c r="A23" s="43" t="s">
        <v>38</v>
      </c>
      <c r="B23" s="77">
        <f>B24+B25</f>
        <v>24575500</v>
      </c>
      <c r="C23" s="77">
        <f>C24+C25</f>
        <v>24575500</v>
      </c>
      <c r="D23" s="66">
        <f>D24+D25</f>
        <v>13340581.060000001</v>
      </c>
      <c r="E23" s="44">
        <f>E24+E25</f>
        <v>13474334.030000001</v>
      </c>
      <c r="F23" s="72">
        <f t="shared" si="0"/>
        <v>99.007350050086302</v>
      </c>
      <c r="G23" s="72">
        <f t="shared" si="1"/>
        <v>54.284067709710889</v>
      </c>
      <c r="H23" s="73">
        <f t="shared" si="2"/>
        <v>54.284067709710889</v>
      </c>
    </row>
    <row r="24" spans="1:8" ht="15" customHeight="1" outlineLevel="3">
      <c r="A24" s="43" t="s">
        <v>40</v>
      </c>
      <c r="B24" s="77">
        <v>24575500</v>
      </c>
      <c r="C24" s="77">
        <v>24575500</v>
      </c>
      <c r="D24" s="66">
        <v>13119866.98</v>
      </c>
      <c r="E24" s="44">
        <v>12528454.800000001</v>
      </c>
      <c r="F24" s="72">
        <f t="shared" si="0"/>
        <v>104.72055165174878</v>
      </c>
      <c r="G24" s="72">
        <f t="shared" si="1"/>
        <v>53.385961547069236</v>
      </c>
      <c r="H24" s="73">
        <f t="shared" si="2"/>
        <v>53.385961547069236</v>
      </c>
    </row>
    <row r="25" spans="1:8" ht="15" customHeight="1" outlineLevel="3">
      <c r="A25" s="43" t="s">
        <v>42</v>
      </c>
      <c r="B25" s="77"/>
      <c r="C25" s="77"/>
      <c r="D25" s="66">
        <v>220714.08</v>
      </c>
      <c r="E25" s="44">
        <v>945879.23</v>
      </c>
      <c r="F25" s="72">
        <f t="shared" si="0"/>
        <v>23.334277040843787</v>
      </c>
      <c r="G25" s="72"/>
      <c r="H25" s="73"/>
    </row>
    <row r="26" spans="1:8" ht="25.5" customHeight="1" outlineLevel="2">
      <c r="A26" s="43" t="s">
        <v>44</v>
      </c>
      <c r="B26" s="77">
        <v>20347501</v>
      </c>
      <c r="C26" s="77">
        <v>20347501</v>
      </c>
      <c r="D26" s="66">
        <v>5882016.6799999997</v>
      </c>
      <c r="E26" s="44">
        <v>12771002.01</v>
      </c>
      <c r="F26" s="72">
        <f t="shared" si="0"/>
        <v>46.057597323955001</v>
      </c>
      <c r="G26" s="72">
        <f t="shared" si="1"/>
        <v>28.90780877710732</v>
      </c>
      <c r="H26" s="73">
        <f t="shared" si="2"/>
        <v>28.90780877710732</v>
      </c>
    </row>
    <row r="27" spans="1:8" ht="25.5" outlineLevel="3">
      <c r="A27" s="43" t="s">
        <v>46</v>
      </c>
      <c r="B27" s="77">
        <v>20347501</v>
      </c>
      <c r="C27" s="77">
        <v>20347501</v>
      </c>
      <c r="D27" s="66">
        <v>5882016.6799999997</v>
      </c>
      <c r="E27" s="44">
        <v>12753446.01</v>
      </c>
      <c r="F27" s="72">
        <f t="shared" si="0"/>
        <v>46.120998790349681</v>
      </c>
      <c r="G27" s="72">
        <f t="shared" si="1"/>
        <v>28.90780877710732</v>
      </c>
      <c r="H27" s="73">
        <f t="shared" si="2"/>
        <v>28.90780877710732</v>
      </c>
    </row>
    <row r="28" spans="1:8" outlineLevel="2">
      <c r="A28" s="43" t="s">
        <v>48</v>
      </c>
      <c r="B28" s="77">
        <v>1650000</v>
      </c>
      <c r="C28" s="77">
        <v>1650000</v>
      </c>
      <c r="D28" s="66">
        <v>1135204.8899999999</v>
      </c>
      <c r="E28" s="44">
        <v>975975.64</v>
      </c>
      <c r="F28" s="72">
        <f t="shared" si="0"/>
        <v>116.31487953941144</v>
      </c>
      <c r="G28" s="72">
        <f t="shared" si="1"/>
        <v>68.800296363636363</v>
      </c>
      <c r="H28" s="73">
        <f t="shared" si="2"/>
        <v>68.800296363636363</v>
      </c>
    </row>
    <row r="29" spans="1:8" ht="15" customHeight="1" outlineLevel="2">
      <c r="A29" s="43" t="s">
        <v>50</v>
      </c>
      <c r="B29" s="77">
        <f>B30+B31</f>
        <v>0</v>
      </c>
      <c r="C29" s="77">
        <f>C30+C31+C32</f>
        <v>87277.9</v>
      </c>
      <c r="D29" s="77">
        <f>D30+D31+D32</f>
        <v>78978.790000000008</v>
      </c>
      <c r="E29" s="44">
        <f>E30+E31</f>
        <v>2336.8000000000002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9807.7800000000007</v>
      </c>
      <c r="E30" s="44">
        <v>190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23389.88</v>
      </c>
      <c r="E31" s="44">
        <v>2146.8000000000002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>
        <v>87277.9</v>
      </c>
      <c r="D32" s="66">
        <v>45781.13</v>
      </c>
      <c r="E32" s="89"/>
      <c r="F32" s="72"/>
      <c r="G32" s="72"/>
      <c r="H32" s="73"/>
    </row>
    <row r="33" spans="1:8">
      <c r="A33" s="32" t="s">
        <v>55</v>
      </c>
      <c r="B33" s="79">
        <f>B34+B39+B40+B41</f>
        <v>2092436031.5</v>
      </c>
      <c r="C33" s="79">
        <f>C34+C39+C40+C41</f>
        <v>2177569264.5100002</v>
      </c>
      <c r="D33" s="79">
        <f>D34+D39+D40+D41</f>
        <v>1069157968.4000001</v>
      </c>
      <c r="E33" s="80">
        <f>E34+E39+E40+E41</f>
        <v>1393043716.8100002</v>
      </c>
      <c r="F33" s="76">
        <f t="shared" si="0"/>
        <v>76.749778596203569</v>
      </c>
      <c r="G33" s="76">
        <f t="shared" si="1"/>
        <v>51.096327548592022</v>
      </c>
      <c r="H33" s="73">
        <f t="shared" si="2"/>
        <v>49.098689342521723</v>
      </c>
    </row>
    <row r="34" spans="1:8" ht="46.5" customHeight="1">
      <c r="A34" s="46" t="s">
        <v>56</v>
      </c>
      <c r="B34" s="79">
        <f>B35+B36+B37+B38</f>
        <v>2092436031.5</v>
      </c>
      <c r="C34" s="79">
        <f>C35+C36+C37+C38</f>
        <v>2177569264.5100002</v>
      </c>
      <c r="D34" s="79">
        <f>D35+D36+D37+D38</f>
        <v>1070962179.1200001</v>
      </c>
      <c r="E34" s="80">
        <f>E35+E36+E37+E38</f>
        <v>1392962102.1700001</v>
      </c>
      <c r="F34" s="76">
        <f t="shared" si="0"/>
        <v>76.883798737354141</v>
      </c>
      <c r="G34" s="76">
        <f t="shared" si="1"/>
        <v>51.182552919061607</v>
      </c>
      <c r="H34" s="73">
        <f t="shared" si="2"/>
        <v>49.181543686096688</v>
      </c>
    </row>
    <row r="35" spans="1:8">
      <c r="A35" s="47" t="s">
        <v>57</v>
      </c>
      <c r="B35" s="81"/>
      <c r="C35" s="82">
        <v>2187360</v>
      </c>
      <c r="D35" s="82">
        <v>1093680</v>
      </c>
      <c r="E35" s="48">
        <v>1087933.1200000001</v>
      </c>
      <c r="F35" s="72"/>
      <c r="G35" s="72"/>
      <c r="H35" s="73"/>
    </row>
    <row r="36" spans="1:8" ht="26.25">
      <c r="A36" s="47" t="s">
        <v>58</v>
      </c>
      <c r="B36" s="81">
        <v>692217476.69000006</v>
      </c>
      <c r="C36" s="82">
        <v>723833834.41999996</v>
      </c>
      <c r="D36" s="82">
        <v>167595105.05000001</v>
      </c>
      <c r="E36" s="48">
        <v>225029039.36000001</v>
      </c>
      <c r="F36" s="72">
        <f t="shared" si="0"/>
        <v>74.477101056225209</v>
      </c>
      <c r="G36" s="72">
        <f t="shared" si="1"/>
        <v>24.211336854913753</v>
      </c>
      <c r="H36" s="73">
        <f t="shared" si="2"/>
        <v>23.153809214278041</v>
      </c>
    </row>
    <row r="37" spans="1:8">
      <c r="A37" s="47" t="s">
        <v>59</v>
      </c>
      <c r="B37" s="81">
        <v>1218611642</v>
      </c>
      <c r="C37" s="82">
        <v>1232610690</v>
      </c>
      <c r="D37" s="82">
        <v>815178883.09000003</v>
      </c>
      <c r="E37" s="48">
        <v>831306776.36000001</v>
      </c>
      <c r="F37" s="72">
        <f t="shared" si="0"/>
        <v>98.05993482446776</v>
      </c>
      <c r="G37" s="72">
        <f t="shared" si="1"/>
        <v>66.894066574985175</v>
      </c>
      <c r="H37" s="73">
        <f t="shared" si="2"/>
        <v>66.134335009702056</v>
      </c>
    </row>
    <row r="38" spans="1:8">
      <c r="A38" s="47" t="s">
        <v>60</v>
      </c>
      <c r="B38" s="81">
        <v>181606912.81</v>
      </c>
      <c r="C38" s="82">
        <v>218937380.09</v>
      </c>
      <c r="D38" s="82">
        <v>87094510.980000004</v>
      </c>
      <c r="E38" s="48">
        <v>335538353.32999998</v>
      </c>
      <c r="F38" s="72">
        <f t="shared" si="0"/>
        <v>25.956648506986941</v>
      </c>
      <c r="G38" s="72">
        <f t="shared" si="1"/>
        <v>47.957706913458544</v>
      </c>
      <c r="H38" s="73">
        <f t="shared" si="2"/>
        <v>39.780557776016821</v>
      </c>
    </row>
    <row r="39" spans="1:8" ht="26.25">
      <c r="A39" s="47" t="s">
        <v>61</v>
      </c>
      <c r="B39" s="81"/>
      <c r="C39" s="82"/>
      <c r="D39" s="82"/>
      <c r="E39" s="48"/>
      <c r="F39" s="72"/>
      <c r="G39" s="72"/>
      <c r="H39" s="73"/>
    </row>
    <row r="40" spans="1:8" ht="51.75">
      <c r="A40" s="47" t="s">
        <v>62</v>
      </c>
      <c r="B40" s="81"/>
      <c r="C40" s="82"/>
      <c r="D40" s="82">
        <v>30746</v>
      </c>
      <c r="E40" s="81">
        <v>653991.26</v>
      </c>
      <c r="F40" s="72">
        <f t="shared" si="0"/>
        <v>4.7012860691746861</v>
      </c>
      <c r="G40" s="72"/>
      <c r="H40" s="73"/>
    </row>
    <row r="41" spans="1:8" ht="39">
      <c r="A41" s="47" t="s">
        <v>63</v>
      </c>
      <c r="B41" s="81"/>
      <c r="C41" s="82"/>
      <c r="D41" s="82">
        <v>-1834956.72</v>
      </c>
      <c r="E41" s="81">
        <v>-572376.62</v>
      </c>
      <c r="F41" s="72">
        <f t="shared" si="0"/>
        <v>320.58554732721262</v>
      </c>
      <c r="G41" s="72"/>
      <c r="H41" s="73"/>
    </row>
    <row r="42" spans="1:8" s="7" customFormat="1" ht="14.25">
      <c r="A42" s="32" t="s">
        <v>64</v>
      </c>
      <c r="B42" s="79">
        <v>-41900000</v>
      </c>
      <c r="C42" s="79">
        <v>-75142739.400000006</v>
      </c>
      <c r="D42" s="79">
        <v>20790337.350000001</v>
      </c>
      <c r="E42" s="33">
        <v>91819360.909999996</v>
      </c>
      <c r="F42" s="72">
        <f t="shared" si="0"/>
        <v>22.64265090058554</v>
      </c>
      <c r="G42" s="72">
        <f t="shared" si="1"/>
        <v>-49.618943556085924</v>
      </c>
      <c r="H42" s="73">
        <f t="shared" si="2"/>
        <v>-27.667792678316967</v>
      </c>
    </row>
    <row r="43" spans="1:8">
      <c r="E43" s="13"/>
      <c r="F43" s="13"/>
    </row>
    <row r="44" spans="1:8">
      <c r="E44" s="13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topLeftCell="A14" workbookViewId="0">
      <pane xSplit="1" topLeftCell="B1" activePane="topRight" state="frozen"/>
      <selection activeCell="B1" sqref="B1"/>
      <selection pane="topRight" activeCell="D7" sqref="D7:D42"/>
    </sheetView>
  </sheetViews>
  <sheetFormatPr defaultRowHeight="15" outlineLevelRow="3"/>
  <cols>
    <col min="1" max="1" width="62.85546875" style="2" customWidth="1"/>
    <col min="2" max="5" width="17.28515625" style="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49" t="s">
        <v>98</v>
      </c>
      <c r="B1" s="149"/>
      <c r="C1" s="149"/>
      <c r="D1" s="149"/>
      <c r="E1" s="149"/>
      <c r="F1" s="149"/>
      <c r="G1" s="149"/>
      <c r="H1" s="149"/>
    </row>
    <row r="2" spans="1:8" ht="37.5" customHeight="1">
      <c r="A2" s="150" t="s">
        <v>2</v>
      </c>
      <c r="B2" s="151" t="s">
        <v>90</v>
      </c>
      <c r="C2" s="151"/>
      <c r="D2" s="152" t="s">
        <v>91</v>
      </c>
      <c r="E2" s="155" t="s">
        <v>76</v>
      </c>
      <c r="F2" s="150" t="s">
        <v>92</v>
      </c>
      <c r="G2" s="151" t="s">
        <v>93</v>
      </c>
      <c r="H2" s="151"/>
    </row>
    <row r="3" spans="1:8" ht="51" customHeight="1">
      <c r="A3" s="150"/>
      <c r="B3" s="86" t="s">
        <v>66</v>
      </c>
      <c r="C3" s="85" t="s">
        <v>67</v>
      </c>
      <c r="D3" s="152"/>
      <c r="E3" s="155"/>
      <c r="F3" s="150"/>
      <c r="G3" s="85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2673075019.1199999</v>
      </c>
      <c r="C4" s="69">
        <f>C5+C33</f>
        <v>2749102863.8199997</v>
      </c>
      <c r="D4" s="70">
        <f>D5+D33</f>
        <v>1211692840.2999997</v>
      </c>
      <c r="E4" s="71">
        <f>E5+E33</f>
        <v>1530675285.4100001</v>
      </c>
      <c r="F4" s="72">
        <f>D4/E4*100</f>
        <v>79.160671884464435</v>
      </c>
      <c r="G4" s="72">
        <f>D4/B4*100</f>
        <v>45.32954861472237</v>
      </c>
      <c r="H4" s="73">
        <f>D4/C4*100</f>
        <v>44.075936780928565</v>
      </c>
    </row>
    <row r="5" spans="1:8" s="7" customFormat="1" ht="15" customHeight="1" outlineLevel="1">
      <c r="A5" s="37" t="s">
        <v>6</v>
      </c>
      <c r="B5" s="74">
        <f>B6+B20</f>
        <v>580638987.62</v>
      </c>
      <c r="C5" s="74">
        <f>C6+C20</f>
        <v>580726265.51999998</v>
      </c>
      <c r="D5" s="70">
        <f>D6+D20</f>
        <v>267769609.68999994</v>
      </c>
      <c r="E5" s="75">
        <f>E6+E20</f>
        <v>277775918.10999995</v>
      </c>
      <c r="F5" s="76">
        <f t="shared" ref="F5:F42" si="0">D5/E5*100</f>
        <v>96.397704852140038</v>
      </c>
      <c r="G5" s="76">
        <f t="shared" ref="G5:G42" si="1">D5/B5*100</f>
        <v>46.116367553541224</v>
      </c>
      <c r="H5" s="73">
        <f t="shared" ref="H5:H42" si="2">D5/C5*100</f>
        <v>46.109436681020597</v>
      </c>
    </row>
    <row r="6" spans="1:8" s="7" customFormat="1" ht="15" customHeight="1" outlineLevel="1">
      <c r="A6" s="37" t="s">
        <v>7</v>
      </c>
      <c r="B6" s="74">
        <f>B7+B10+B11+B17+B18+B19</f>
        <v>517347118.81999999</v>
      </c>
      <c r="C6" s="74">
        <f>C7+C10+C11+C17+C18+C19</f>
        <v>517347118.81999999</v>
      </c>
      <c r="D6" s="70">
        <f>D7+D10+D11+D17+D18+D19</f>
        <v>241380547.10999992</v>
      </c>
      <c r="E6" s="75">
        <f>E7+E10+E11+E17+E18+E19</f>
        <v>239258904.82999998</v>
      </c>
      <c r="F6" s="76">
        <f t="shared" si="0"/>
        <v>100.88675582691789</v>
      </c>
      <c r="G6" s="76">
        <f t="shared" si="1"/>
        <v>46.657367622063276</v>
      </c>
      <c r="H6" s="73">
        <f t="shared" si="2"/>
        <v>46.657367622063276</v>
      </c>
    </row>
    <row r="7" spans="1:8" ht="15" customHeight="1" outlineLevel="2">
      <c r="A7" s="43" t="s">
        <v>9</v>
      </c>
      <c r="B7" s="77">
        <f>B8+B9</f>
        <v>339247130</v>
      </c>
      <c r="C7" s="77">
        <f>C8+C9</f>
        <v>339247130</v>
      </c>
      <c r="D7" s="66">
        <f>D8+D9</f>
        <v>155820045.67999998</v>
      </c>
      <c r="E7" s="44">
        <f>E8+E9</f>
        <v>143740328.70999998</v>
      </c>
      <c r="F7" s="72">
        <f t="shared" si="0"/>
        <v>108.40384676896848</v>
      </c>
      <c r="G7" s="72">
        <f t="shared" si="1"/>
        <v>45.931131585402056</v>
      </c>
      <c r="H7" s="73">
        <f t="shared" si="2"/>
        <v>45.931131585402056</v>
      </c>
    </row>
    <row r="8" spans="1:8" ht="15" customHeight="1" outlineLevel="3">
      <c r="A8" s="43" t="s">
        <v>11</v>
      </c>
      <c r="B8" s="77">
        <v>8778405</v>
      </c>
      <c r="C8" s="77">
        <v>8778405</v>
      </c>
      <c r="D8" s="66">
        <v>5022943.45</v>
      </c>
      <c r="E8" s="44">
        <v>7075777.4800000004</v>
      </c>
      <c r="F8" s="72">
        <f t="shared" si="0"/>
        <v>70.987866198415276</v>
      </c>
      <c r="G8" s="72">
        <f t="shared" si="1"/>
        <v>57.219317746219275</v>
      </c>
      <c r="H8" s="73">
        <f t="shared" si="2"/>
        <v>57.219317746219275</v>
      </c>
    </row>
    <row r="9" spans="1:8" ht="15" customHeight="1" outlineLevel="3">
      <c r="A9" s="43" t="s">
        <v>13</v>
      </c>
      <c r="B9" s="77">
        <v>330468725</v>
      </c>
      <c r="C9" s="77">
        <v>330468725</v>
      </c>
      <c r="D9" s="66">
        <v>150797102.22999999</v>
      </c>
      <c r="E9" s="44">
        <v>136664551.22999999</v>
      </c>
      <c r="F9" s="72">
        <f t="shared" si="0"/>
        <v>110.34105104272108</v>
      </c>
      <c r="G9" s="72">
        <f t="shared" si="1"/>
        <v>45.631277885675864</v>
      </c>
      <c r="H9" s="73">
        <f t="shared" si="2"/>
        <v>45.631277885675864</v>
      </c>
    </row>
    <row r="10" spans="1:8" ht="25.5" outlineLevel="2">
      <c r="A10" s="43" t="s">
        <v>15</v>
      </c>
      <c r="B10" s="77">
        <v>32950360</v>
      </c>
      <c r="C10" s="77">
        <v>32950360</v>
      </c>
      <c r="D10" s="66">
        <v>17956044.609999999</v>
      </c>
      <c r="E10" s="44">
        <v>17283271.510000002</v>
      </c>
      <c r="F10" s="72">
        <f t="shared" si="0"/>
        <v>103.89262588168411</v>
      </c>
      <c r="G10" s="72">
        <f t="shared" si="1"/>
        <v>54.494228924964702</v>
      </c>
      <c r="H10" s="73">
        <f t="shared" si="2"/>
        <v>54.494228924964702</v>
      </c>
    </row>
    <row r="11" spans="1:8" ht="15" customHeight="1" outlineLevel="2">
      <c r="A11" s="43" t="s">
        <v>17</v>
      </c>
      <c r="B11" s="77">
        <f>B12+B13+B14+B15+B16</f>
        <v>112789628.81999999</v>
      </c>
      <c r="C11" s="77">
        <f>C12+C13+C14+C15+C16</f>
        <v>112789628.81999999</v>
      </c>
      <c r="D11" s="66">
        <f>D12+D13+D14+D15+D16</f>
        <v>50311018.769999996</v>
      </c>
      <c r="E11" s="44">
        <f>E12+E13+E14+E15+E16</f>
        <v>60875104.909999996</v>
      </c>
      <c r="F11" s="72">
        <f t="shared" si="0"/>
        <v>82.646294974574033</v>
      </c>
      <c r="G11" s="72">
        <f t="shared" si="1"/>
        <v>44.606068214206928</v>
      </c>
      <c r="H11" s="73">
        <f t="shared" si="2"/>
        <v>44.606068214206928</v>
      </c>
    </row>
    <row r="12" spans="1:8" ht="25.5" customHeight="1" outlineLevel="3">
      <c r="A12" s="43" t="s">
        <v>19</v>
      </c>
      <c r="B12" s="77">
        <v>97401544.819999993</v>
      </c>
      <c r="C12" s="77">
        <v>97401544.819999993</v>
      </c>
      <c r="D12" s="66">
        <v>43293525.899999999</v>
      </c>
      <c r="E12" s="44">
        <v>49533671.210000001</v>
      </c>
      <c r="F12" s="72">
        <f t="shared" si="0"/>
        <v>87.402215185010917</v>
      </c>
      <c r="G12" s="72">
        <f t="shared" si="1"/>
        <v>44.448500257369943</v>
      </c>
      <c r="H12" s="73">
        <f t="shared" si="2"/>
        <v>44.448500257369943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-290034.64</v>
      </c>
      <c r="E13" s="44">
        <v>769924.08</v>
      </c>
      <c r="F13" s="72">
        <f t="shared" si="0"/>
        <v>-37.670550582078178</v>
      </c>
      <c r="G13" s="72"/>
      <c r="H13" s="73"/>
    </row>
    <row r="14" spans="1:8" ht="15" customHeight="1" outlineLevel="3">
      <c r="A14" s="43" t="s">
        <v>23</v>
      </c>
      <c r="B14" s="77">
        <v>165667</v>
      </c>
      <c r="C14" s="77">
        <v>165667</v>
      </c>
      <c r="D14" s="66">
        <v>277683.93</v>
      </c>
      <c r="E14" s="44">
        <v>83591.58</v>
      </c>
      <c r="F14" s="72"/>
      <c r="G14" s="72">
        <f t="shared" si="1"/>
        <v>167.61571707099182</v>
      </c>
      <c r="H14" s="73">
        <f t="shared" si="2"/>
        <v>167.61571707099182</v>
      </c>
    </row>
    <row r="15" spans="1:8" ht="15" customHeight="1" outlineLevel="3">
      <c r="A15" s="43" t="s">
        <v>25</v>
      </c>
      <c r="B15" s="77">
        <v>15222417</v>
      </c>
      <c r="C15" s="77">
        <v>15222417</v>
      </c>
      <c r="D15" s="66">
        <v>7029843.5800000001</v>
      </c>
      <c r="E15" s="44">
        <v>10487918.039999999</v>
      </c>
      <c r="F15" s="72">
        <f t="shared" si="0"/>
        <v>67.028017888667648</v>
      </c>
      <c r="G15" s="72">
        <f t="shared" si="1"/>
        <v>46.180863262384683</v>
      </c>
      <c r="H15" s="73">
        <f t="shared" si="2"/>
        <v>46.180863262384683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>
        <v>0</v>
      </c>
      <c r="E16" s="44">
        <v>0</v>
      </c>
      <c r="F16" s="72"/>
      <c r="G16" s="72"/>
      <c r="H16" s="73"/>
    </row>
    <row r="17" spans="1:8" ht="15" customHeight="1" outlineLevel="2">
      <c r="A17" s="43" t="s">
        <v>28</v>
      </c>
      <c r="B17" s="77">
        <v>22660000</v>
      </c>
      <c r="C17" s="77">
        <v>22660000</v>
      </c>
      <c r="D17" s="66">
        <v>12203184.539999999</v>
      </c>
      <c r="E17" s="44">
        <v>12173262.140000001</v>
      </c>
      <c r="F17" s="72">
        <f t="shared" si="0"/>
        <v>100.24580428529242</v>
      </c>
      <c r="G17" s="72">
        <f t="shared" si="1"/>
        <v>53.853418093556925</v>
      </c>
      <c r="H17" s="73">
        <f t="shared" si="2"/>
        <v>53.853418093556925</v>
      </c>
    </row>
    <row r="18" spans="1:8" ht="15" customHeight="1" outlineLevel="2">
      <c r="A18" s="43" t="s">
        <v>30</v>
      </c>
      <c r="B18" s="77">
        <v>9700000</v>
      </c>
      <c r="C18" s="77">
        <v>9700000</v>
      </c>
      <c r="D18" s="66">
        <v>5090253.51</v>
      </c>
      <c r="E18" s="44">
        <v>5185200.76</v>
      </c>
      <c r="F18" s="72">
        <f t="shared" si="0"/>
        <v>98.168879964447115</v>
      </c>
      <c r="G18" s="72">
        <f t="shared" si="1"/>
        <v>52.476840309278352</v>
      </c>
      <c r="H18" s="73">
        <f t="shared" si="2"/>
        <v>52.476840309278352</v>
      </c>
    </row>
    <row r="19" spans="1:8" ht="25.5" outlineLevel="2">
      <c r="A19" s="43" t="s">
        <v>31</v>
      </c>
      <c r="B19" s="77"/>
      <c r="C19" s="77"/>
      <c r="D19" s="66">
        <v>0</v>
      </c>
      <c r="E19" s="44">
        <v>1736.8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63291868.799999997</v>
      </c>
      <c r="C20" s="74">
        <f>C21+C22+C23+C26+C28+C29</f>
        <v>63379146.699999996</v>
      </c>
      <c r="D20" s="70">
        <f>D21+D22+D23+D26+D28+D29</f>
        <v>26389062.580000002</v>
      </c>
      <c r="E20" s="75">
        <f>E21+E22+E23+E26+E28+E29</f>
        <v>38517013.279999994</v>
      </c>
      <c r="F20" s="76">
        <f t="shared" si="0"/>
        <v>68.512743675539753</v>
      </c>
      <c r="G20" s="76">
        <f t="shared" si="1"/>
        <v>41.694238265247755</v>
      </c>
      <c r="H20" s="73">
        <f t="shared" si="2"/>
        <v>41.636822131592382</v>
      </c>
    </row>
    <row r="21" spans="1:8" ht="25.5" outlineLevel="2">
      <c r="A21" s="43" t="s">
        <v>34</v>
      </c>
      <c r="B21" s="77">
        <v>15278867.800000001</v>
      </c>
      <c r="C21" s="77">
        <v>15278867.800000001</v>
      </c>
      <c r="D21" s="66">
        <v>6417414.1399999997</v>
      </c>
      <c r="E21" s="44">
        <v>13524430.09</v>
      </c>
      <c r="F21" s="72">
        <f t="shared" si="0"/>
        <v>47.450532830548276</v>
      </c>
      <c r="G21" s="72">
        <f t="shared" si="1"/>
        <v>42.001895847282604</v>
      </c>
      <c r="H21" s="73">
        <f t="shared" si="2"/>
        <v>42.001895847282604</v>
      </c>
    </row>
    <row r="22" spans="1:8" outlineLevel="2">
      <c r="A22" s="43" t="s">
        <v>36</v>
      </c>
      <c r="B22" s="77">
        <v>1440000</v>
      </c>
      <c r="C22" s="77">
        <v>1440000</v>
      </c>
      <c r="D22" s="66">
        <v>1707443.82</v>
      </c>
      <c r="E22" s="44">
        <v>1203258.73</v>
      </c>
      <c r="F22" s="72">
        <f t="shared" si="0"/>
        <v>141.9016357354831</v>
      </c>
      <c r="G22" s="72">
        <f t="shared" si="1"/>
        <v>118.57248749999999</v>
      </c>
      <c r="H22" s="73">
        <f t="shared" si="2"/>
        <v>118.57248749999999</v>
      </c>
    </row>
    <row r="23" spans="1:8" ht="25.5" outlineLevel="2">
      <c r="A23" s="43" t="s">
        <v>38</v>
      </c>
      <c r="B23" s="77">
        <f>B24+B25</f>
        <v>24575500</v>
      </c>
      <c r="C23" s="77">
        <f>C24+C25</f>
        <v>24575500</v>
      </c>
      <c r="D23" s="66">
        <f>D24+D25</f>
        <v>11898984.65</v>
      </c>
      <c r="E23" s="44">
        <f>E24+E25</f>
        <v>11668850.280000001</v>
      </c>
      <c r="F23" s="72">
        <f t="shared" si="0"/>
        <v>101.9722111817172</v>
      </c>
      <c r="G23" s="72">
        <f t="shared" si="1"/>
        <v>48.418077556916444</v>
      </c>
      <c r="H23" s="73">
        <f t="shared" si="2"/>
        <v>48.418077556916444</v>
      </c>
    </row>
    <row r="24" spans="1:8" ht="15" customHeight="1" outlineLevel="3">
      <c r="A24" s="43" t="s">
        <v>40</v>
      </c>
      <c r="B24" s="77">
        <v>24575500</v>
      </c>
      <c r="C24" s="77">
        <v>24575500</v>
      </c>
      <c r="D24" s="66">
        <v>11680906.17</v>
      </c>
      <c r="E24" s="44">
        <v>11176806.050000001</v>
      </c>
      <c r="F24" s="72">
        <f t="shared" si="0"/>
        <v>104.51023412005974</v>
      </c>
      <c r="G24" s="72">
        <f t="shared" si="1"/>
        <v>47.5306958963195</v>
      </c>
      <c r="H24" s="73">
        <f t="shared" si="2"/>
        <v>47.5306958963195</v>
      </c>
    </row>
    <row r="25" spans="1:8" ht="15" customHeight="1" outlineLevel="3">
      <c r="A25" s="43" t="s">
        <v>42</v>
      </c>
      <c r="B25" s="77"/>
      <c r="C25" s="77"/>
      <c r="D25" s="66">
        <v>218078.48</v>
      </c>
      <c r="E25" s="44">
        <v>492044.23</v>
      </c>
      <c r="F25" s="72"/>
      <c r="G25" s="72"/>
      <c r="H25" s="73"/>
    </row>
    <row r="26" spans="1:8" ht="25.5" customHeight="1" outlineLevel="2">
      <c r="A26" s="43" t="s">
        <v>44</v>
      </c>
      <c r="B26" s="77">
        <v>20347501</v>
      </c>
      <c r="C26" s="77">
        <v>20347501</v>
      </c>
      <c r="D26" s="66">
        <v>5498638.2400000002</v>
      </c>
      <c r="E26" s="44">
        <v>11232098.189999999</v>
      </c>
      <c r="F26" s="72">
        <f t="shared" si="0"/>
        <v>48.954684574387613</v>
      </c>
      <c r="G26" s="72">
        <f t="shared" si="1"/>
        <v>27.023653862948578</v>
      </c>
      <c r="H26" s="73">
        <f t="shared" si="2"/>
        <v>27.023653862948578</v>
      </c>
    </row>
    <row r="27" spans="1:8" ht="25.5" outlineLevel="3">
      <c r="A27" s="43" t="s">
        <v>46</v>
      </c>
      <c r="B27" s="77">
        <v>20347501</v>
      </c>
      <c r="C27" s="77">
        <v>20347501</v>
      </c>
      <c r="D27" s="66">
        <v>5498638.2400000002</v>
      </c>
      <c r="E27" s="44">
        <v>11214542.189999999</v>
      </c>
      <c r="F27" s="72">
        <f t="shared" si="0"/>
        <v>49.031321536273971</v>
      </c>
      <c r="G27" s="72">
        <f t="shared" si="1"/>
        <v>27.023653862948578</v>
      </c>
      <c r="H27" s="73">
        <f t="shared" si="2"/>
        <v>27.023653862948578</v>
      </c>
    </row>
    <row r="28" spans="1:8" outlineLevel="2">
      <c r="A28" s="43" t="s">
        <v>48</v>
      </c>
      <c r="B28" s="77">
        <v>1650000</v>
      </c>
      <c r="C28" s="77">
        <v>1650000</v>
      </c>
      <c r="D28" s="66">
        <v>841503.02</v>
      </c>
      <c r="E28" s="44">
        <v>876903.3</v>
      </c>
      <c r="F28" s="72">
        <f t="shared" si="0"/>
        <v>95.963034920726145</v>
      </c>
      <c r="G28" s="72">
        <f t="shared" si="1"/>
        <v>51.000183030303035</v>
      </c>
      <c r="H28" s="73">
        <f t="shared" si="2"/>
        <v>51.000183030303035</v>
      </c>
    </row>
    <row r="29" spans="1:8" ht="15" customHeight="1" outlineLevel="2">
      <c r="A29" s="43" t="s">
        <v>50</v>
      </c>
      <c r="B29" s="77">
        <f>B30+B31</f>
        <v>0</v>
      </c>
      <c r="C29" s="77">
        <f>C30+C31+C32</f>
        <v>87277.9</v>
      </c>
      <c r="D29" s="77">
        <f>D30+D31+D32</f>
        <v>25078.71</v>
      </c>
      <c r="E29" s="44">
        <f>E30+E31</f>
        <v>11472.689999999999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-6770.25</v>
      </c>
      <c r="E30" s="44">
        <v>9325.89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19373.84</v>
      </c>
      <c r="E31" s="44">
        <v>2146.8000000000002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>
        <v>87277.9</v>
      </c>
      <c r="D32" s="66">
        <v>12475.12</v>
      </c>
      <c r="E32" s="89"/>
      <c r="F32" s="72"/>
      <c r="G32" s="72"/>
      <c r="H32" s="73"/>
    </row>
    <row r="33" spans="1:8">
      <c r="A33" s="32" t="s">
        <v>55</v>
      </c>
      <c r="B33" s="79">
        <f>B34+B39+B40+B41</f>
        <v>2092436031.5</v>
      </c>
      <c r="C33" s="79">
        <f>C34+C39+C40+C41</f>
        <v>2168376598.2999997</v>
      </c>
      <c r="D33" s="79">
        <f>D34+D39+D40+D41</f>
        <v>943923230.6099999</v>
      </c>
      <c r="E33" s="80">
        <f>E34+E39+E40+E41</f>
        <v>1252899367.3000002</v>
      </c>
      <c r="F33" s="76">
        <f t="shared" si="0"/>
        <v>75.339109847597399</v>
      </c>
      <c r="G33" s="76">
        <f t="shared" si="1"/>
        <v>45.111210875743318</v>
      </c>
      <c r="H33" s="73">
        <f t="shared" si="2"/>
        <v>43.531332673025183</v>
      </c>
    </row>
    <row r="34" spans="1:8" ht="46.5" customHeight="1">
      <c r="A34" s="46" t="s">
        <v>56</v>
      </c>
      <c r="B34" s="79">
        <f>B35+B36+B37+B38</f>
        <v>2092436031.5</v>
      </c>
      <c r="C34" s="79">
        <f>C35+C36+C37+C38</f>
        <v>2168376598.2999997</v>
      </c>
      <c r="D34" s="79">
        <f>D35+D36+D37+D38</f>
        <v>945602981.68999994</v>
      </c>
      <c r="E34" s="80">
        <f>E35+E36+E37+E38</f>
        <v>1252817752.6600001</v>
      </c>
      <c r="F34" s="76">
        <f t="shared" si="0"/>
        <v>75.478095651365294</v>
      </c>
      <c r="G34" s="76">
        <f t="shared" si="1"/>
        <v>45.191488172382869</v>
      </c>
      <c r="H34" s="73">
        <f t="shared" si="2"/>
        <v>43.608798509970534</v>
      </c>
    </row>
    <row r="35" spans="1:8">
      <c r="A35" s="47" t="s">
        <v>57</v>
      </c>
      <c r="B35" s="81"/>
      <c r="C35" s="82">
        <v>2187360</v>
      </c>
      <c r="D35" s="82">
        <v>911400</v>
      </c>
      <c r="E35" s="48">
        <v>909713.12</v>
      </c>
      <c r="F35" s="72"/>
      <c r="G35" s="72"/>
      <c r="H35" s="73"/>
    </row>
    <row r="36" spans="1:8" ht="26.25">
      <c r="A36" s="47" t="s">
        <v>58</v>
      </c>
      <c r="B36" s="81">
        <v>692217476.69000006</v>
      </c>
      <c r="C36" s="82">
        <v>723682634.62</v>
      </c>
      <c r="D36" s="82">
        <v>146103857.53999999</v>
      </c>
      <c r="E36" s="48">
        <v>162076634.03999999</v>
      </c>
      <c r="F36" s="72">
        <f t="shared" si="0"/>
        <v>90.144923360107555</v>
      </c>
      <c r="G36" s="72">
        <f t="shared" si="1"/>
        <v>21.106640970498145</v>
      </c>
      <c r="H36" s="73">
        <f t="shared" si="2"/>
        <v>20.18894064201471</v>
      </c>
    </row>
    <row r="37" spans="1:8">
      <c r="A37" s="47" t="s">
        <v>59</v>
      </c>
      <c r="B37" s="81">
        <v>1218611642</v>
      </c>
      <c r="C37" s="82">
        <v>1223990690</v>
      </c>
      <c r="D37" s="82">
        <v>728235645.65999997</v>
      </c>
      <c r="E37" s="48">
        <v>763801153.83000004</v>
      </c>
      <c r="F37" s="72">
        <f t="shared" si="0"/>
        <v>95.343616857390089</v>
      </c>
      <c r="G37" s="72">
        <f t="shared" si="1"/>
        <v>59.759452524580425</v>
      </c>
      <c r="H37" s="73">
        <f t="shared" si="2"/>
        <v>59.49682882473558</v>
      </c>
    </row>
    <row r="38" spans="1:8">
      <c r="A38" s="47" t="s">
        <v>60</v>
      </c>
      <c r="B38" s="81">
        <v>181606912.81</v>
      </c>
      <c r="C38" s="82">
        <v>218515913.68000001</v>
      </c>
      <c r="D38" s="82">
        <v>70352078.489999995</v>
      </c>
      <c r="E38" s="48">
        <v>326030251.67000002</v>
      </c>
      <c r="F38" s="72">
        <f t="shared" si="0"/>
        <v>21.578389775071756</v>
      </c>
      <c r="G38" s="72">
        <f t="shared" si="1"/>
        <v>38.738656696181742</v>
      </c>
      <c r="H38" s="73">
        <f t="shared" si="2"/>
        <v>32.195402753606899</v>
      </c>
    </row>
    <row r="39" spans="1:8" ht="26.25">
      <c r="A39" s="47" t="s">
        <v>61</v>
      </c>
      <c r="B39" s="81"/>
      <c r="C39" s="82"/>
      <c r="D39" s="82"/>
      <c r="E39" s="48"/>
      <c r="F39" s="72"/>
      <c r="G39" s="72"/>
      <c r="H39" s="73"/>
    </row>
    <row r="40" spans="1:8" ht="51.75">
      <c r="A40" s="47" t="s">
        <v>62</v>
      </c>
      <c r="B40" s="81"/>
      <c r="C40" s="82"/>
      <c r="D40" s="82">
        <v>30746</v>
      </c>
      <c r="E40" s="48">
        <v>653991.26</v>
      </c>
      <c r="F40" s="72">
        <f t="shared" si="0"/>
        <v>4.7012860691746861</v>
      </c>
      <c r="G40" s="72"/>
      <c r="H40" s="73"/>
    </row>
    <row r="41" spans="1:8" ht="39">
      <c r="A41" s="47" t="s">
        <v>63</v>
      </c>
      <c r="B41" s="81"/>
      <c r="C41" s="82"/>
      <c r="D41" s="82">
        <v>-1710497.08</v>
      </c>
      <c r="E41" s="48">
        <v>-572376.62</v>
      </c>
      <c r="F41" s="72">
        <f t="shared" si="0"/>
        <v>298.84118607080774</v>
      </c>
      <c r="G41" s="72"/>
      <c r="H41" s="73"/>
    </row>
    <row r="42" spans="1:8" s="7" customFormat="1" ht="14.25">
      <c r="A42" s="32" t="s">
        <v>64</v>
      </c>
      <c r="B42" s="79">
        <v>-41900000</v>
      </c>
      <c r="C42" s="79">
        <v>-75142739.400000006</v>
      </c>
      <c r="D42" s="79">
        <v>15095059.859999999</v>
      </c>
      <c r="E42" s="33">
        <v>82033379.629999995</v>
      </c>
      <c r="F42" s="72">
        <f t="shared" si="0"/>
        <v>18.401119066511875</v>
      </c>
      <c r="G42" s="72">
        <f t="shared" si="1"/>
        <v>-36.026395847255365</v>
      </c>
      <c r="H42" s="73">
        <f t="shared" si="2"/>
        <v>-20.088514180519745</v>
      </c>
    </row>
    <row r="43" spans="1:8">
      <c r="E43" s="13"/>
      <c r="F43" s="13"/>
    </row>
    <row r="44" spans="1:8">
      <c r="E44" s="13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3"/>
  <sheetViews>
    <sheetView showGridLines="0" showZeros="0" topLeftCell="A13" workbookViewId="0">
      <pane xSplit="1" topLeftCell="B1" activePane="topRight" state="frozen"/>
      <selection activeCell="B1" sqref="B1"/>
      <selection pane="topRight" activeCell="D41" sqref="D41"/>
    </sheetView>
  </sheetViews>
  <sheetFormatPr defaultRowHeight="15" outlineLevelRow="3"/>
  <cols>
    <col min="1" max="1" width="62.85546875" style="2" customWidth="1"/>
    <col min="2" max="5" width="17.28515625" style="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49" t="s">
        <v>97</v>
      </c>
      <c r="B1" s="149"/>
      <c r="C1" s="149"/>
      <c r="D1" s="149"/>
      <c r="E1" s="149"/>
      <c r="F1" s="149"/>
      <c r="G1" s="149"/>
      <c r="H1" s="149"/>
    </row>
    <row r="2" spans="1:8" ht="37.5" customHeight="1">
      <c r="A2" s="150" t="s">
        <v>2</v>
      </c>
      <c r="B2" s="151" t="s">
        <v>90</v>
      </c>
      <c r="C2" s="151"/>
      <c r="D2" s="152" t="s">
        <v>91</v>
      </c>
      <c r="E2" s="155" t="s">
        <v>76</v>
      </c>
      <c r="F2" s="150" t="s">
        <v>92</v>
      </c>
      <c r="G2" s="151" t="s">
        <v>93</v>
      </c>
      <c r="H2" s="151"/>
    </row>
    <row r="3" spans="1:8" ht="51" customHeight="1">
      <c r="A3" s="150"/>
      <c r="B3" s="68" t="s">
        <v>66</v>
      </c>
      <c r="C3" s="67" t="s">
        <v>67</v>
      </c>
      <c r="D3" s="152"/>
      <c r="E3" s="155"/>
      <c r="F3" s="150"/>
      <c r="G3" s="67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B5+B32</f>
        <v>2673075019.1199999</v>
      </c>
      <c r="C4" s="69">
        <f>C5+C32</f>
        <v>2742636700.9199996</v>
      </c>
      <c r="D4" s="70">
        <f>D5+D32</f>
        <v>971717472.20999992</v>
      </c>
      <c r="E4" s="71">
        <f>E5+E32</f>
        <v>1154670568.5899999</v>
      </c>
      <c r="F4" s="72">
        <f>D4/E4*100</f>
        <v>84.15538584278552</v>
      </c>
      <c r="G4" s="72">
        <f>D4/B4*100</f>
        <v>36.352046435640176</v>
      </c>
      <c r="H4" s="73">
        <f>D4/C4*100</f>
        <v>35.430047001268655</v>
      </c>
    </row>
    <row r="5" spans="1:8" s="7" customFormat="1" ht="15" customHeight="1" outlineLevel="1">
      <c r="A5" s="37" t="s">
        <v>6</v>
      </c>
      <c r="B5" s="74">
        <f>B6+B20</f>
        <v>580638987.62</v>
      </c>
      <c r="C5" s="74">
        <f>C6+C20</f>
        <v>580638987.62</v>
      </c>
      <c r="D5" s="70">
        <f>D6+D20</f>
        <v>220314283.42999998</v>
      </c>
      <c r="E5" s="75">
        <f>E6+E20</f>
        <v>230735988.91000006</v>
      </c>
      <c r="F5" s="76">
        <f t="shared" ref="F5:F41" si="0">D5/E5*100</f>
        <v>95.483277000162673</v>
      </c>
      <c r="G5" s="76">
        <f t="shared" ref="G5:G41" si="1">D5/B5*100</f>
        <v>37.943418910440954</v>
      </c>
      <c r="H5" s="73">
        <f t="shared" ref="H5:H41" si="2">D5/C5*100</f>
        <v>37.943418910440954</v>
      </c>
    </row>
    <row r="6" spans="1:8" s="7" customFormat="1" ht="15" customHeight="1" outlineLevel="1">
      <c r="A6" s="37" t="s">
        <v>7</v>
      </c>
      <c r="B6" s="74">
        <f>B7+B10+B11+B17+B18+B19</f>
        <v>517347118.81999999</v>
      </c>
      <c r="C6" s="74">
        <f>C7+C10+C11+C17+C18+C19</f>
        <v>517347118.81999999</v>
      </c>
      <c r="D6" s="70">
        <f>D7+D10+D11+D17+D18+D19</f>
        <v>196932011.60999998</v>
      </c>
      <c r="E6" s="75">
        <f>E7+E10+E11+E17+E18+E19</f>
        <v>199728204.22000006</v>
      </c>
      <c r="F6" s="76">
        <f t="shared" si="0"/>
        <v>98.600001126070268</v>
      </c>
      <c r="G6" s="76">
        <f t="shared" si="1"/>
        <v>38.06574047598366</v>
      </c>
      <c r="H6" s="73">
        <f t="shared" si="2"/>
        <v>38.06574047598366</v>
      </c>
    </row>
    <row r="7" spans="1:8" ht="15" customHeight="1" outlineLevel="2">
      <c r="A7" s="43" t="s">
        <v>9</v>
      </c>
      <c r="B7" s="77">
        <f>B8+B9</f>
        <v>339247130</v>
      </c>
      <c r="C7" s="77">
        <f>C8+C9</f>
        <v>339247130</v>
      </c>
      <c r="D7" s="66">
        <f>D8+D9</f>
        <v>118870791.87</v>
      </c>
      <c r="E7" s="44">
        <f>E8+E9</f>
        <v>115741020.97</v>
      </c>
      <c r="F7" s="72">
        <f t="shared" si="0"/>
        <v>102.70411551044745</v>
      </c>
      <c r="G7" s="72">
        <f t="shared" si="1"/>
        <v>35.039586589870339</v>
      </c>
      <c r="H7" s="73">
        <f t="shared" si="2"/>
        <v>35.039586589870339</v>
      </c>
    </row>
    <row r="8" spans="1:8" ht="15" customHeight="1" outlineLevel="3">
      <c r="A8" s="43" t="s">
        <v>11</v>
      </c>
      <c r="B8" s="77">
        <v>8778405</v>
      </c>
      <c r="C8" s="77">
        <v>8778405</v>
      </c>
      <c r="D8" s="66">
        <v>4598526.67</v>
      </c>
      <c r="E8" s="44">
        <v>5866820.9100000001</v>
      </c>
      <c r="F8" s="72">
        <f t="shared" si="0"/>
        <v>78.381916553167798</v>
      </c>
      <c r="G8" s="72">
        <f t="shared" si="1"/>
        <v>52.384535345543981</v>
      </c>
      <c r="H8" s="73">
        <f t="shared" si="2"/>
        <v>52.384535345543981</v>
      </c>
    </row>
    <row r="9" spans="1:8" ht="15" customHeight="1" outlineLevel="3">
      <c r="A9" s="43" t="s">
        <v>13</v>
      </c>
      <c r="B9" s="77">
        <v>330468725</v>
      </c>
      <c r="C9" s="77">
        <v>330468725</v>
      </c>
      <c r="D9" s="66">
        <v>114272265.2</v>
      </c>
      <c r="E9" s="44">
        <v>109874200.06</v>
      </c>
      <c r="F9" s="72">
        <f t="shared" si="0"/>
        <v>104.00281880332081</v>
      </c>
      <c r="G9" s="72">
        <f t="shared" si="1"/>
        <v>34.578844094853459</v>
      </c>
      <c r="H9" s="73">
        <f t="shared" si="2"/>
        <v>34.578844094853459</v>
      </c>
    </row>
    <row r="10" spans="1:8" ht="25.5" outlineLevel="2">
      <c r="A10" s="43" t="s">
        <v>15</v>
      </c>
      <c r="B10" s="77">
        <v>32950360</v>
      </c>
      <c r="C10" s="77">
        <v>32950360</v>
      </c>
      <c r="D10" s="66">
        <v>14873204.57</v>
      </c>
      <c r="E10" s="44">
        <v>14259415.01</v>
      </c>
      <c r="F10" s="72">
        <f t="shared" si="0"/>
        <v>104.30445119641693</v>
      </c>
      <c r="G10" s="72">
        <f t="shared" si="1"/>
        <v>45.138215697795111</v>
      </c>
      <c r="H10" s="73">
        <f t="shared" si="2"/>
        <v>45.138215697795111</v>
      </c>
    </row>
    <row r="11" spans="1:8" ht="15" customHeight="1" outlineLevel="2">
      <c r="A11" s="43" t="s">
        <v>17</v>
      </c>
      <c r="B11" s="77">
        <f>B12+B13+B14+B15+B16</f>
        <v>112789628.81999999</v>
      </c>
      <c r="C11" s="77">
        <f>C12+C13+C14+C15+C16</f>
        <v>112789628.81999999</v>
      </c>
      <c r="D11" s="66">
        <f>D12+D13+D14+D15+D16</f>
        <v>48338618.850000001</v>
      </c>
      <c r="E11" s="44">
        <f>E12+E13+E14+E15+E16</f>
        <v>53900192.75</v>
      </c>
      <c r="F11" s="72">
        <f t="shared" si="0"/>
        <v>89.681717974932468</v>
      </c>
      <c r="G11" s="72">
        <f t="shared" si="1"/>
        <v>42.857325940085495</v>
      </c>
      <c r="H11" s="73">
        <f t="shared" si="2"/>
        <v>42.857325940085495</v>
      </c>
    </row>
    <row r="12" spans="1:8" ht="25.5" customHeight="1" outlineLevel="3">
      <c r="A12" s="43" t="s">
        <v>19</v>
      </c>
      <c r="B12" s="77">
        <v>97401544.819999993</v>
      </c>
      <c r="C12" s="77">
        <v>97401544.819999993</v>
      </c>
      <c r="D12" s="66">
        <v>41672725.859999999</v>
      </c>
      <c r="E12" s="44">
        <v>44603702.670000002</v>
      </c>
      <c r="F12" s="72">
        <f t="shared" si="0"/>
        <v>93.428848650335595</v>
      </c>
      <c r="G12" s="72">
        <f t="shared" si="1"/>
        <v>42.784460900504229</v>
      </c>
      <c r="H12" s="73">
        <f t="shared" si="2"/>
        <v>42.784460900504229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-291047.24</v>
      </c>
      <c r="E13" s="44">
        <v>-126562.32</v>
      </c>
      <c r="F13" s="72">
        <f t="shared" si="0"/>
        <v>229.96357841733621</v>
      </c>
      <c r="G13" s="72"/>
      <c r="H13" s="73"/>
    </row>
    <row r="14" spans="1:8" ht="15" customHeight="1" outlineLevel="3">
      <c r="A14" s="43" t="s">
        <v>23</v>
      </c>
      <c r="B14" s="77">
        <v>165667</v>
      </c>
      <c r="C14" s="77">
        <v>165667</v>
      </c>
      <c r="D14" s="66">
        <v>277683.92</v>
      </c>
      <c r="E14" s="44">
        <v>84689.91</v>
      </c>
      <c r="F14" s="72"/>
      <c r="G14" s="72">
        <f t="shared" si="1"/>
        <v>167.61571103478664</v>
      </c>
      <c r="H14" s="73">
        <f t="shared" si="2"/>
        <v>167.61571103478664</v>
      </c>
    </row>
    <row r="15" spans="1:8" ht="15" customHeight="1" outlineLevel="3">
      <c r="A15" s="43" t="s">
        <v>25</v>
      </c>
      <c r="B15" s="77">
        <v>15222417</v>
      </c>
      <c r="C15" s="77">
        <v>15222417</v>
      </c>
      <c r="D15" s="66">
        <v>6679256.3099999996</v>
      </c>
      <c r="E15" s="44">
        <v>9338362.4900000002</v>
      </c>
      <c r="F15" s="72">
        <f t="shared" si="0"/>
        <v>71.524920104059902</v>
      </c>
      <c r="G15" s="72">
        <f t="shared" si="1"/>
        <v>43.87776468086507</v>
      </c>
      <c r="H15" s="73">
        <f t="shared" si="2"/>
        <v>43.87776468086507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>
        <v>0</v>
      </c>
      <c r="E16" s="44">
        <v>0</v>
      </c>
      <c r="F16" s="72"/>
      <c r="G16" s="72"/>
      <c r="H16" s="73"/>
    </row>
    <row r="17" spans="1:8" ht="15" customHeight="1" outlineLevel="2">
      <c r="A17" s="43" t="s">
        <v>28</v>
      </c>
      <c r="B17" s="77">
        <v>22660000</v>
      </c>
      <c r="C17" s="77">
        <v>22660000</v>
      </c>
      <c r="D17" s="66">
        <v>10663940.369999999</v>
      </c>
      <c r="E17" s="44">
        <v>11749644.83</v>
      </c>
      <c r="F17" s="72">
        <f t="shared" si="0"/>
        <v>90.759682733320531</v>
      </c>
      <c r="G17" s="72">
        <f t="shared" si="1"/>
        <v>47.060637113857013</v>
      </c>
      <c r="H17" s="73">
        <f t="shared" si="2"/>
        <v>47.060637113857013</v>
      </c>
    </row>
    <row r="18" spans="1:8" ht="15" customHeight="1" outlineLevel="2">
      <c r="A18" s="43" t="s">
        <v>30</v>
      </c>
      <c r="B18" s="77">
        <v>9700000</v>
      </c>
      <c r="C18" s="77">
        <v>9700000</v>
      </c>
      <c r="D18" s="66">
        <v>4185455.95</v>
      </c>
      <c r="E18" s="44">
        <v>4076193.86</v>
      </c>
      <c r="F18" s="72">
        <f t="shared" si="0"/>
        <v>102.68049297341319</v>
      </c>
      <c r="G18" s="72">
        <f t="shared" si="1"/>
        <v>43.14903041237114</v>
      </c>
      <c r="H18" s="73">
        <f t="shared" si="2"/>
        <v>43.14903041237114</v>
      </c>
    </row>
    <row r="19" spans="1:8" ht="25.5" outlineLevel="2">
      <c r="A19" s="43" t="s">
        <v>31</v>
      </c>
      <c r="B19" s="77"/>
      <c r="C19" s="77"/>
      <c r="D19" s="66">
        <v>0</v>
      </c>
      <c r="E19" s="44">
        <v>1736.8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63291868.799999997</v>
      </c>
      <c r="C20" s="74">
        <f>C21+C22+C23+C26+C28+C29</f>
        <v>63291868.799999997</v>
      </c>
      <c r="D20" s="70">
        <f>D21+D22+D23+D26+D28+D29</f>
        <v>23382271.82</v>
      </c>
      <c r="E20" s="75">
        <f>E21+E22+E23+E26+E28+E29</f>
        <v>31007784.690000001</v>
      </c>
      <c r="F20" s="76">
        <f t="shared" si="0"/>
        <v>75.407746969878744</v>
      </c>
      <c r="G20" s="76">
        <f t="shared" si="1"/>
        <v>36.943563625664346</v>
      </c>
      <c r="H20" s="73">
        <f t="shared" si="2"/>
        <v>36.943563625664346</v>
      </c>
    </row>
    <row r="21" spans="1:8" ht="25.5" outlineLevel="2">
      <c r="A21" s="43" t="s">
        <v>34</v>
      </c>
      <c r="B21" s="77">
        <v>15278867.800000001</v>
      </c>
      <c r="C21" s="77">
        <v>15278867.800000001</v>
      </c>
      <c r="D21" s="66">
        <v>5432577.5899999999</v>
      </c>
      <c r="E21" s="44">
        <v>9827777.6199999992</v>
      </c>
      <c r="F21" s="72">
        <f t="shared" si="0"/>
        <v>55.27778303555062</v>
      </c>
      <c r="G21" s="72">
        <f t="shared" si="1"/>
        <v>35.556152858394384</v>
      </c>
      <c r="H21" s="73">
        <f t="shared" si="2"/>
        <v>35.556152858394384</v>
      </c>
    </row>
    <row r="22" spans="1:8" outlineLevel="2">
      <c r="A22" s="43" t="s">
        <v>36</v>
      </c>
      <c r="B22" s="77">
        <v>1440000</v>
      </c>
      <c r="C22" s="77">
        <v>1440000</v>
      </c>
      <c r="D22" s="66">
        <v>1708948.22</v>
      </c>
      <c r="E22" s="44">
        <v>1202736.56</v>
      </c>
      <c r="F22" s="72">
        <f t="shared" si="0"/>
        <v>142.08832398010748</v>
      </c>
      <c r="G22" s="72">
        <f t="shared" si="1"/>
        <v>118.67695972222224</v>
      </c>
      <c r="H22" s="73">
        <f t="shared" si="2"/>
        <v>118.67695972222224</v>
      </c>
    </row>
    <row r="23" spans="1:8" ht="25.5" outlineLevel="2">
      <c r="A23" s="43" t="s">
        <v>38</v>
      </c>
      <c r="B23" s="77">
        <f>B24+B25</f>
        <v>24575500</v>
      </c>
      <c r="C23" s="77">
        <f>C24+C25</f>
        <v>24575500</v>
      </c>
      <c r="D23" s="66">
        <f>D24+D25</f>
        <v>9959179.9400000013</v>
      </c>
      <c r="E23" s="44">
        <f>E24+E25</f>
        <v>9630670.5600000005</v>
      </c>
      <c r="F23" s="72">
        <f t="shared" si="0"/>
        <v>103.41107483589388</v>
      </c>
      <c r="G23" s="72">
        <f t="shared" si="1"/>
        <v>40.524831397123158</v>
      </c>
      <c r="H23" s="73">
        <f t="shared" si="2"/>
        <v>40.524831397123158</v>
      </c>
    </row>
    <row r="24" spans="1:8" ht="15" customHeight="1" outlineLevel="3">
      <c r="A24" s="43" t="s">
        <v>40</v>
      </c>
      <c r="B24" s="77">
        <v>24575500</v>
      </c>
      <c r="C24" s="77">
        <v>24575500</v>
      </c>
      <c r="D24" s="66">
        <v>9759492.3000000007</v>
      </c>
      <c r="E24" s="44">
        <v>9490697.3100000005</v>
      </c>
      <c r="F24" s="72">
        <f t="shared" si="0"/>
        <v>102.83219431850156</v>
      </c>
      <c r="G24" s="72">
        <f t="shared" si="1"/>
        <v>39.71228377855995</v>
      </c>
      <c r="H24" s="73">
        <f t="shared" si="2"/>
        <v>39.71228377855995</v>
      </c>
    </row>
    <row r="25" spans="1:8" ht="15" customHeight="1" outlineLevel="3">
      <c r="A25" s="43" t="s">
        <v>42</v>
      </c>
      <c r="B25" s="77"/>
      <c r="C25" s="77"/>
      <c r="D25" s="66">
        <v>199687.64</v>
      </c>
      <c r="E25" s="44">
        <v>139973.25</v>
      </c>
      <c r="F25" s="72"/>
      <c r="G25" s="72"/>
      <c r="H25" s="73"/>
    </row>
    <row r="26" spans="1:8" ht="25.5" customHeight="1" outlineLevel="2">
      <c r="A26" s="43" t="s">
        <v>44</v>
      </c>
      <c r="B26" s="77">
        <v>20347501</v>
      </c>
      <c r="C26" s="77">
        <v>20347501</v>
      </c>
      <c r="D26" s="66">
        <v>5131311.82</v>
      </c>
      <c r="E26" s="44">
        <v>9582915.3699999992</v>
      </c>
      <c r="F26" s="72">
        <f t="shared" si="0"/>
        <v>53.546458691098728</v>
      </c>
      <c r="G26" s="72">
        <f t="shared" si="1"/>
        <v>25.218388341644509</v>
      </c>
      <c r="H26" s="73">
        <f t="shared" si="2"/>
        <v>25.218388341644509</v>
      </c>
    </row>
    <row r="27" spans="1:8" ht="25.5" outlineLevel="3">
      <c r="A27" s="43" t="s">
        <v>46</v>
      </c>
      <c r="B27" s="77">
        <v>20347501</v>
      </c>
      <c r="C27" s="77">
        <v>20347501</v>
      </c>
      <c r="D27" s="66">
        <v>5131311.82</v>
      </c>
      <c r="E27" s="44">
        <v>9565359.3699999992</v>
      </c>
      <c r="F27" s="72">
        <f t="shared" si="0"/>
        <v>53.644736402621959</v>
      </c>
      <c r="G27" s="72">
        <f t="shared" si="1"/>
        <v>25.218388341644509</v>
      </c>
      <c r="H27" s="73">
        <f t="shared" si="2"/>
        <v>25.218388341644509</v>
      </c>
    </row>
    <row r="28" spans="1:8" outlineLevel="2">
      <c r="A28" s="43" t="s">
        <v>48</v>
      </c>
      <c r="B28" s="77">
        <v>1650000</v>
      </c>
      <c r="C28" s="77">
        <v>1650000</v>
      </c>
      <c r="D28" s="66">
        <v>761662.16</v>
      </c>
      <c r="E28" s="44">
        <v>761537.78</v>
      </c>
      <c r="F28" s="72">
        <f t="shared" si="0"/>
        <v>100.0163327418897</v>
      </c>
      <c r="G28" s="72">
        <f t="shared" si="1"/>
        <v>46.16134303030303</v>
      </c>
      <c r="H28" s="73">
        <f t="shared" si="2"/>
        <v>46.16134303030303</v>
      </c>
    </row>
    <row r="29" spans="1:8" ht="15" customHeight="1" outlineLevel="2">
      <c r="A29" s="43" t="s">
        <v>50</v>
      </c>
      <c r="B29" s="77">
        <f>B30+B31</f>
        <v>0</v>
      </c>
      <c r="C29" s="77">
        <f>C30+C31</f>
        <v>0</v>
      </c>
      <c r="D29" s="66">
        <f>D30+D31</f>
        <v>388592.08999999997</v>
      </c>
      <c r="E29" s="44">
        <f>E30+E31</f>
        <v>2146.8000000000002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375361.87</v>
      </c>
      <c r="E30" s="44">
        <v>0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13230.22</v>
      </c>
      <c r="E31" s="44">
        <v>2146.8000000000002</v>
      </c>
      <c r="F31" s="72"/>
      <c r="G31" s="72"/>
      <c r="H31" s="73"/>
    </row>
    <row r="32" spans="1:8">
      <c r="A32" s="32" t="s">
        <v>55</v>
      </c>
      <c r="B32" s="79">
        <f>B33+B38+B39+B40</f>
        <v>2092436031.5</v>
      </c>
      <c r="C32" s="79">
        <f>C33+C38+C39+C40</f>
        <v>2161997713.2999997</v>
      </c>
      <c r="D32" s="79">
        <f>D33+D38+D39+D40</f>
        <v>751403188.77999997</v>
      </c>
      <c r="E32" s="80">
        <f>E33+E38+E39+E40</f>
        <v>923934579.67999995</v>
      </c>
      <c r="F32" s="76">
        <f t="shared" si="0"/>
        <v>81.326449437604623</v>
      </c>
      <c r="G32" s="76">
        <f t="shared" si="1"/>
        <v>35.910449708770464</v>
      </c>
      <c r="H32" s="73">
        <f t="shared" si="2"/>
        <v>34.755040866027734</v>
      </c>
    </row>
    <row r="33" spans="1:8" ht="46.5" customHeight="1">
      <c r="A33" s="46" t="s">
        <v>56</v>
      </c>
      <c r="B33" s="79">
        <f>B34+B35+B36+B37</f>
        <v>2092436031.5</v>
      </c>
      <c r="C33" s="79">
        <f>C34+C35+C36+C37</f>
        <v>2161997713.2999997</v>
      </c>
      <c r="D33" s="79">
        <f>D34+D35+D36+D37</f>
        <v>753082939.86000001</v>
      </c>
      <c r="E33" s="80">
        <f>E34+E35+E36+E37</f>
        <v>923852965.03999996</v>
      </c>
      <c r="F33" s="76">
        <f t="shared" si="0"/>
        <v>81.51545412070999</v>
      </c>
      <c r="G33" s="76">
        <f t="shared" si="1"/>
        <v>35.990727005410008</v>
      </c>
      <c r="H33" s="73">
        <f t="shared" si="2"/>
        <v>34.832735262726985</v>
      </c>
    </row>
    <row r="34" spans="1:8">
      <c r="A34" s="47" t="s">
        <v>57</v>
      </c>
      <c r="B34" s="81"/>
      <c r="C34" s="82">
        <v>2187360</v>
      </c>
      <c r="D34" s="82">
        <v>729120</v>
      </c>
      <c r="E34" s="48">
        <v>729120</v>
      </c>
      <c r="F34" s="72"/>
      <c r="G34" s="72"/>
      <c r="H34" s="73"/>
    </row>
    <row r="35" spans="1:8" ht="26.25">
      <c r="A35" s="47" t="s">
        <v>58</v>
      </c>
      <c r="B35" s="81">
        <v>692217476.69000006</v>
      </c>
      <c r="C35" s="82">
        <v>717492487.62</v>
      </c>
      <c r="D35" s="82">
        <v>129312549.09999999</v>
      </c>
      <c r="E35" s="48">
        <v>78681375.890000001</v>
      </c>
      <c r="F35" s="72">
        <f t="shared" si="0"/>
        <v>164.34962866026211</v>
      </c>
      <c r="G35" s="72">
        <f t="shared" si="1"/>
        <v>18.68091365134816</v>
      </c>
      <c r="H35" s="73">
        <f t="shared" si="2"/>
        <v>18.022843629895512</v>
      </c>
    </row>
    <row r="36" spans="1:8">
      <c r="A36" s="47" t="s">
        <v>59</v>
      </c>
      <c r="B36" s="81">
        <v>1218611642</v>
      </c>
      <c r="C36" s="82">
        <v>1223990690</v>
      </c>
      <c r="D36" s="82">
        <v>598724708.73000002</v>
      </c>
      <c r="E36" s="48">
        <v>571493393.54999995</v>
      </c>
      <c r="F36" s="72">
        <f t="shared" si="0"/>
        <v>104.76493962788349</v>
      </c>
      <c r="G36" s="72">
        <f t="shared" si="1"/>
        <v>49.13170760024628</v>
      </c>
      <c r="H36" s="73">
        <f t="shared" si="2"/>
        <v>48.915789443627219</v>
      </c>
    </row>
    <row r="37" spans="1:8">
      <c r="A37" s="47" t="s">
        <v>60</v>
      </c>
      <c r="B37" s="81">
        <v>181606912.81</v>
      </c>
      <c r="C37" s="82">
        <v>218327175.68000001</v>
      </c>
      <c r="D37" s="82">
        <v>24316562.030000001</v>
      </c>
      <c r="E37" s="48">
        <v>272949075.60000002</v>
      </c>
      <c r="F37" s="72">
        <f t="shared" si="0"/>
        <v>8.908827398131697</v>
      </c>
      <c r="G37" s="72">
        <f t="shared" si="1"/>
        <v>13.389667636407854</v>
      </c>
      <c r="H37" s="73">
        <f t="shared" si="2"/>
        <v>11.137670770605554</v>
      </c>
    </row>
    <row r="38" spans="1:8" ht="26.25">
      <c r="A38" s="47" t="s">
        <v>61</v>
      </c>
      <c r="B38" s="81"/>
      <c r="C38" s="82"/>
      <c r="D38" s="82"/>
      <c r="E38" s="48"/>
      <c r="F38" s="72"/>
      <c r="G38" s="72"/>
      <c r="H38" s="73"/>
    </row>
    <row r="39" spans="1:8" ht="51.75">
      <c r="A39" s="47" t="s">
        <v>62</v>
      </c>
      <c r="B39" s="81"/>
      <c r="C39" s="82"/>
      <c r="D39" s="82">
        <v>30746</v>
      </c>
      <c r="E39" s="48">
        <v>653991.26</v>
      </c>
      <c r="F39" s="72">
        <f t="shared" si="0"/>
        <v>4.7012860691746861</v>
      </c>
      <c r="G39" s="72"/>
      <c r="H39" s="73"/>
    </row>
    <row r="40" spans="1:8" ht="39">
      <c r="A40" s="47" t="s">
        <v>63</v>
      </c>
      <c r="B40" s="81"/>
      <c r="C40" s="82"/>
      <c r="D40" s="82">
        <v>-1710497.08</v>
      </c>
      <c r="E40" s="48">
        <v>-572376.62</v>
      </c>
      <c r="F40" s="72">
        <f t="shared" si="0"/>
        <v>298.84118607080774</v>
      </c>
      <c r="G40" s="72"/>
      <c r="H40" s="73"/>
    </row>
    <row r="41" spans="1:8" s="7" customFormat="1" ht="14.25">
      <c r="A41" s="32" t="s">
        <v>64</v>
      </c>
      <c r="B41" s="79">
        <v>-41900000</v>
      </c>
      <c r="C41" s="79">
        <v>-75142739.400000006</v>
      </c>
      <c r="D41" s="79">
        <v>-30858515.050000001</v>
      </c>
      <c r="E41" s="33">
        <v>88289912</v>
      </c>
      <c r="F41" s="72">
        <f t="shared" si="0"/>
        <v>-34.951348745256425</v>
      </c>
      <c r="G41" s="72">
        <f t="shared" si="1"/>
        <v>73.648007279236282</v>
      </c>
      <c r="H41" s="73">
        <f t="shared" si="2"/>
        <v>41.066529243409505</v>
      </c>
    </row>
    <row r="42" spans="1:8">
      <c r="E42" s="13"/>
      <c r="F42" s="13"/>
    </row>
    <row r="43" spans="1:8">
      <c r="E43" s="13"/>
      <c r="F43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workbookViewId="0">
      <pane xSplit="1" topLeftCell="B1" activePane="topRight" state="frozen"/>
      <selection activeCell="B1" sqref="B1"/>
      <selection pane="topRight" activeCell="E42" sqref="E42"/>
    </sheetView>
  </sheetViews>
  <sheetFormatPr defaultRowHeight="15" outlineLevelRow="3"/>
  <cols>
    <col min="1" max="1" width="62.85546875" style="2" customWidth="1"/>
    <col min="2" max="4" width="17.28515625" style="2" bestFit="1" customWidth="1"/>
    <col min="5" max="5" width="17.28515625" style="102" bestFit="1" customWidth="1"/>
    <col min="6" max="6" width="11.7109375" style="2" customWidth="1"/>
    <col min="7" max="7" width="9.28515625" style="2" customWidth="1"/>
    <col min="8" max="8" width="8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49" t="s">
        <v>134</v>
      </c>
      <c r="B1" s="149"/>
      <c r="C1" s="149"/>
      <c r="D1" s="149"/>
      <c r="E1" s="149"/>
      <c r="F1" s="149"/>
      <c r="G1" s="149"/>
      <c r="H1" s="149"/>
    </row>
    <row r="2" spans="1:8" ht="37.5" customHeight="1">
      <c r="A2" s="150" t="s">
        <v>2</v>
      </c>
      <c r="B2" s="151" t="s">
        <v>124</v>
      </c>
      <c r="C2" s="151"/>
      <c r="D2" s="152" t="s">
        <v>125</v>
      </c>
      <c r="E2" s="153" t="s">
        <v>109</v>
      </c>
      <c r="F2" s="150" t="s">
        <v>126</v>
      </c>
      <c r="G2" s="151" t="s">
        <v>127</v>
      </c>
      <c r="H2" s="151"/>
    </row>
    <row r="3" spans="1:8" ht="51" customHeight="1">
      <c r="A3" s="150"/>
      <c r="B3" s="144" t="s">
        <v>66</v>
      </c>
      <c r="C3" s="143" t="s">
        <v>67</v>
      </c>
      <c r="D3" s="152"/>
      <c r="E3" s="154"/>
      <c r="F3" s="150"/>
      <c r="G3" s="143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2616693376.4200001</v>
      </c>
      <c r="C4" s="69">
        <f>C5+C33</f>
        <v>2765894338.4400001</v>
      </c>
      <c r="D4" s="70">
        <f>D5+D33</f>
        <v>1799662534.6200001</v>
      </c>
      <c r="E4" s="70">
        <f>E5+E33</f>
        <v>1590798070.8600004</v>
      </c>
      <c r="F4" s="72">
        <f>D4/E4*100</f>
        <v>113.1295396685442</v>
      </c>
      <c r="G4" s="72">
        <f>D4/B4*100</f>
        <v>68.776210114544952</v>
      </c>
      <c r="H4" s="73">
        <f>D4/C4*100</f>
        <v>65.066206962737155</v>
      </c>
    </row>
    <row r="5" spans="1:8" s="7" customFormat="1" ht="15" customHeight="1" outlineLevel="1">
      <c r="A5" s="37" t="s">
        <v>6</v>
      </c>
      <c r="B5" s="74">
        <f>B6+B20</f>
        <v>812409543</v>
      </c>
      <c r="C5" s="74">
        <f>C6+C20</f>
        <v>813248051.88</v>
      </c>
      <c r="D5" s="70">
        <f>D6+D20</f>
        <v>606899080.96000004</v>
      </c>
      <c r="E5" s="70">
        <f>E6+E20</f>
        <v>500903108.71999997</v>
      </c>
      <c r="F5" s="76">
        <f t="shared" ref="F5:F42" si="0">D5/E5*100</f>
        <v>121.16097312928653</v>
      </c>
      <c r="G5" s="76">
        <f t="shared" ref="G5:G42" si="1">D5/B5*100</f>
        <v>74.703588379685002</v>
      </c>
      <c r="H5" s="73">
        <f t="shared" ref="H5:H42" si="2">D5/C5*100</f>
        <v>74.626564374426792</v>
      </c>
    </row>
    <row r="6" spans="1:8" s="7" customFormat="1" ht="15" customHeight="1" outlineLevel="1">
      <c r="A6" s="37" t="s">
        <v>7</v>
      </c>
      <c r="B6" s="74">
        <f>B7+B10+B11+B17+B18+B19</f>
        <v>761604198</v>
      </c>
      <c r="C6" s="74">
        <f>C7+C10+C11+C17+C18+C19</f>
        <v>761604198</v>
      </c>
      <c r="D6" s="70">
        <f>D7+D10+D11+D17+D18+D19</f>
        <v>572117219.42000008</v>
      </c>
      <c r="E6" s="70">
        <f>E7+E10+E11+E17+E18+E19</f>
        <v>465393630.29999995</v>
      </c>
      <c r="F6" s="76">
        <f t="shared" si="0"/>
        <v>122.93189725248376</v>
      </c>
      <c r="G6" s="76">
        <f t="shared" si="1"/>
        <v>75.120019154621318</v>
      </c>
      <c r="H6" s="73">
        <f t="shared" si="2"/>
        <v>75.120019154621318</v>
      </c>
    </row>
    <row r="7" spans="1:8" ht="15" customHeight="1" outlineLevel="2">
      <c r="A7" s="43" t="s">
        <v>9</v>
      </c>
      <c r="B7" s="77">
        <f>B8+B9</f>
        <v>527588199</v>
      </c>
      <c r="C7" s="77">
        <f>C8+C9</f>
        <v>527588199</v>
      </c>
      <c r="D7" s="66">
        <f>D8+D9</f>
        <v>368868044.05000001</v>
      </c>
      <c r="E7" s="66">
        <f>E8+E9</f>
        <v>296661016.87</v>
      </c>
      <c r="F7" s="72">
        <f t="shared" si="0"/>
        <v>124.33991089959821</v>
      </c>
      <c r="G7" s="72">
        <f t="shared" si="1"/>
        <v>69.915901217873909</v>
      </c>
      <c r="H7" s="73">
        <f t="shared" si="2"/>
        <v>69.915901217873909</v>
      </c>
    </row>
    <row r="8" spans="1:8" ht="15" customHeight="1" outlineLevel="3">
      <c r="A8" s="43" t="s">
        <v>11</v>
      </c>
      <c r="B8" s="77">
        <v>10656216</v>
      </c>
      <c r="C8" s="77">
        <v>10656216</v>
      </c>
      <c r="D8" s="66">
        <v>8127896.6399999997</v>
      </c>
      <c r="E8" s="66">
        <v>7157736.5199999996</v>
      </c>
      <c r="F8" s="72">
        <f t="shared" si="0"/>
        <v>113.55400715420578</v>
      </c>
      <c r="G8" s="72">
        <f t="shared" si="1"/>
        <v>76.273760216572185</v>
      </c>
      <c r="H8" s="73">
        <f t="shared" si="2"/>
        <v>76.273760216572185</v>
      </c>
    </row>
    <row r="9" spans="1:8" ht="15" customHeight="1" outlineLevel="3">
      <c r="A9" s="43" t="s">
        <v>13</v>
      </c>
      <c r="B9" s="77">
        <v>516931983</v>
      </c>
      <c r="C9" s="77">
        <v>516931983</v>
      </c>
      <c r="D9" s="66">
        <v>360740147.41000003</v>
      </c>
      <c r="E9" s="66">
        <v>289503280.35000002</v>
      </c>
      <c r="F9" s="72">
        <f t="shared" si="0"/>
        <v>124.60658372294675</v>
      </c>
      <c r="G9" s="72">
        <f t="shared" si="1"/>
        <v>69.784838097355646</v>
      </c>
      <c r="H9" s="73">
        <f t="shared" si="2"/>
        <v>69.784838097355646</v>
      </c>
    </row>
    <row r="10" spans="1:8" ht="25.5" outlineLevel="2">
      <c r="A10" s="43" t="s">
        <v>15</v>
      </c>
      <c r="B10" s="77">
        <v>43871840.719999999</v>
      </c>
      <c r="C10" s="77">
        <v>43871840.719999999</v>
      </c>
      <c r="D10" s="66">
        <v>28817544.039999999</v>
      </c>
      <c r="E10" s="66">
        <v>26465827.27</v>
      </c>
      <c r="F10" s="72">
        <f t="shared" si="0"/>
        <v>108.88586155274184</v>
      </c>
      <c r="G10" s="72">
        <f t="shared" si="1"/>
        <v>65.685741849584289</v>
      </c>
      <c r="H10" s="73">
        <f>D10/C10*100</f>
        <v>65.685741849584289</v>
      </c>
    </row>
    <row r="11" spans="1:8" ht="15" customHeight="1" outlineLevel="2">
      <c r="A11" s="43" t="s">
        <v>17</v>
      </c>
      <c r="B11" s="77">
        <f>B12+B13+B14+B15+B16</f>
        <v>154949158.28</v>
      </c>
      <c r="C11" s="77">
        <f>C12+C13+C14+C15+C16</f>
        <v>154949158.28</v>
      </c>
      <c r="D11" s="66">
        <f>D12+D13+D14+D15+D16</f>
        <v>140322808.5</v>
      </c>
      <c r="E11" s="66">
        <f>E12+E13+E14+E15+E16</f>
        <v>119595277.3</v>
      </c>
      <c r="F11" s="72">
        <f t="shared" si="0"/>
        <v>117.33139607846373</v>
      </c>
      <c r="G11" s="72">
        <f t="shared" si="1"/>
        <v>90.560549058569563</v>
      </c>
      <c r="H11" s="73">
        <f t="shared" si="2"/>
        <v>90.560549058569563</v>
      </c>
    </row>
    <row r="12" spans="1:8" ht="25.5" customHeight="1" outlineLevel="3">
      <c r="A12" s="43" t="s">
        <v>19</v>
      </c>
      <c r="B12" s="77">
        <v>139182568</v>
      </c>
      <c r="C12" s="77">
        <v>139182568</v>
      </c>
      <c r="D12" s="66">
        <v>130931336.59</v>
      </c>
      <c r="E12" s="66">
        <v>104915025.81</v>
      </c>
      <c r="F12" s="72">
        <f t="shared" si="0"/>
        <v>124.7975069148963</v>
      </c>
      <c r="G12" s="72">
        <f t="shared" si="1"/>
        <v>94.071648821711634</v>
      </c>
      <c r="H12" s="73">
        <f t="shared" si="2"/>
        <v>94.071648821711634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8532.77</v>
      </c>
      <c r="E13" s="66">
        <v>157322.14000000001</v>
      </c>
      <c r="F13" s="72">
        <f t="shared" si="0"/>
        <v>5.4237566308213196</v>
      </c>
      <c r="G13" s="72"/>
      <c r="H13" s="73"/>
    </row>
    <row r="14" spans="1:8" ht="15" customHeight="1" outlineLevel="3">
      <c r="A14" s="43" t="s">
        <v>23</v>
      </c>
      <c r="B14" s="77">
        <v>2529333</v>
      </c>
      <c r="C14" s="77">
        <v>2529333</v>
      </c>
      <c r="D14" s="66">
        <v>-641978.9</v>
      </c>
      <c r="E14" s="66">
        <v>2333158.02</v>
      </c>
      <c r="F14" s="72">
        <f t="shared" si="0"/>
        <v>-27.515448782161783</v>
      </c>
      <c r="G14" s="72">
        <f t="shared" si="1"/>
        <v>-25.381351526271946</v>
      </c>
      <c r="H14" s="73">
        <f t="shared" si="2"/>
        <v>-25.381351526271946</v>
      </c>
    </row>
    <row r="15" spans="1:8" ht="15" customHeight="1" outlineLevel="3">
      <c r="A15" s="43" t="s">
        <v>25</v>
      </c>
      <c r="B15" s="77">
        <v>13237257.279999999</v>
      </c>
      <c r="C15" s="77">
        <v>13237257.279999999</v>
      </c>
      <c r="D15" s="66">
        <v>10024918.039999999</v>
      </c>
      <c r="E15" s="66">
        <v>12189771.33</v>
      </c>
      <c r="F15" s="72">
        <f t="shared" si="0"/>
        <v>82.240410985625928</v>
      </c>
      <c r="G15" s="72">
        <f t="shared" si="1"/>
        <v>75.73259194067731</v>
      </c>
      <c r="H15" s="73">
        <f t="shared" si="2"/>
        <v>75.73259194067731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66"/>
      <c r="F16" s="72"/>
      <c r="G16" s="72"/>
      <c r="H16" s="73"/>
    </row>
    <row r="17" spans="1:8" ht="15" customHeight="1" outlineLevel="2">
      <c r="A17" s="43" t="s">
        <v>28</v>
      </c>
      <c r="B17" s="77">
        <v>19695000</v>
      </c>
      <c r="C17" s="77">
        <v>19695000</v>
      </c>
      <c r="D17" s="66">
        <v>13691351.880000001</v>
      </c>
      <c r="E17" s="66">
        <v>14842157.4</v>
      </c>
      <c r="F17" s="72">
        <f t="shared" si="0"/>
        <v>92.246373023910934</v>
      </c>
      <c r="G17" s="72">
        <f t="shared" si="1"/>
        <v>69.516892003046465</v>
      </c>
      <c r="H17" s="73">
        <f t="shared" si="2"/>
        <v>69.516892003046465</v>
      </c>
    </row>
    <row r="18" spans="1:8" ht="15" customHeight="1" outlineLevel="2">
      <c r="A18" s="43" t="s">
        <v>30</v>
      </c>
      <c r="B18" s="77">
        <v>15500000</v>
      </c>
      <c r="C18" s="77">
        <v>15500000</v>
      </c>
      <c r="D18" s="66">
        <v>20417470.949999999</v>
      </c>
      <c r="E18" s="66">
        <v>7829351.46</v>
      </c>
      <c r="F18" s="72">
        <f t="shared" si="0"/>
        <v>260.78112669117553</v>
      </c>
      <c r="G18" s="72">
        <f t="shared" si="1"/>
        <v>131.72561903225807</v>
      </c>
      <c r="H18" s="73">
        <f t="shared" si="2"/>
        <v>131.72561903225807</v>
      </c>
    </row>
    <row r="19" spans="1:8" ht="25.5" outlineLevel="2">
      <c r="A19" s="43" t="s">
        <v>31</v>
      </c>
      <c r="B19" s="77"/>
      <c r="C19" s="77"/>
      <c r="D19" s="66">
        <v>0</v>
      </c>
      <c r="E19" s="66">
        <v>0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50805345</v>
      </c>
      <c r="C20" s="74">
        <f>C21+C22+C23+C26+C28+C29</f>
        <v>51643853.880000003</v>
      </c>
      <c r="D20" s="70">
        <f>D21+D22+D23+D26+D28+D29</f>
        <v>34781861.539999992</v>
      </c>
      <c r="E20" s="70">
        <f>E21+E22+E23+E26+E28+E29</f>
        <v>35509478.420000002</v>
      </c>
      <c r="F20" s="76">
        <f t="shared" si="0"/>
        <v>97.950922085101098</v>
      </c>
      <c r="G20" s="76">
        <f t="shared" si="1"/>
        <v>68.461028145759059</v>
      </c>
      <c r="H20" s="73">
        <f t="shared" si="2"/>
        <v>67.349469349865615</v>
      </c>
    </row>
    <row r="21" spans="1:8" ht="25.5" outlineLevel="2">
      <c r="A21" s="43" t="s">
        <v>34</v>
      </c>
      <c r="B21" s="77">
        <v>11625490</v>
      </c>
      <c r="C21" s="77">
        <v>11625490</v>
      </c>
      <c r="D21" s="66">
        <v>6637584.5800000001</v>
      </c>
      <c r="E21" s="66">
        <v>8289452.2599999998</v>
      </c>
      <c r="F21" s="72">
        <f t="shared" si="0"/>
        <v>80.072655850001851</v>
      </c>
      <c r="G21" s="72">
        <f t="shared" si="1"/>
        <v>57.095095174482971</v>
      </c>
      <c r="H21" s="73">
        <f t="shared" si="2"/>
        <v>57.095095174482971</v>
      </c>
    </row>
    <row r="22" spans="1:8" outlineLevel="2">
      <c r="A22" s="43" t="s">
        <v>36</v>
      </c>
      <c r="B22" s="77">
        <v>1400000</v>
      </c>
      <c r="C22" s="77">
        <v>1400000</v>
      </c>
      <c r="D22" s="66">
        <v>1267343.68</v>
      </c>
      <c r="E22" s="66">
        <v>1078243.32</v>
      </c>
      <c r="F22" s="72">
        <f t="shared" si="0"/>
        <v>117.53781882924162</v>
      </c>
      <c r="G22" s="72">
        <f t="shared" si="1"/>
        <v>90.524548571428568</v>
      </c>
      <c r="H22" s="73">
        <f t="shared" si="2"/>
        <v>90.524548571428568</v>
      </c>
    </row>
    <row r="23" spans="1:8" ht="25.5" outlineLevel="2">
      <c r="A23" s="43" t="s">
        <v>38</v>
      </c>
      <c r="B23" s="77">
        <f>B24+B25</f>
        <v>25245841</v>
      </c>
      <c r="C23" s="77">
        <f>C24+C25</f>
        <v>25245841</v>
      </c>
      <c r="D23" s="66">
        <f>D24+D25</f>
        <v>14825299.75</v>
      </c>
      <c r="E23" s="66">
        <f>E24+E25</f>
        <v>15269368.729999999</v>
      </c>
      <c r="F23" s="72">
        <f t="shared" si="0"/>
        <v>97.091765954099145</v>
      </c>
      <c r="G23" s="72">
        <f t="shared" si="1"/>
        <v>58.723730970182373</v>
      </c>
      <c r="H23" s="73">
        <f t="shared" si="2"/>
        <v>58.723730970182373</v>
      </c>
    </row>
    <row r="24" spans="1:8" ht="15" customHeight="1" outlineLevel="3">
      <c r="A24" s="43" t="s">
        <v>40</v>
      </c>
      <c r="B24" s="77">
        <v>25245841</v>
      </c>
      <c r="C24" s="77">
        <v>25245841</v>
      </c>
      <c r="D24" s="66">
        <v>14685844.07</v>
      </c>
      <c r="E24" s="66">
        <v>14839129.779999999</v>
      </c>
      <c r="F24" s="72">
        <f t="shared" si="0"/>
        <v>98.967016851577142</v>
      </c>
      <c r="G24" s="72">
        <f t="shared" si="1"/>
        <v>58.171340261550405</v>
      </c>
      <c r="H24" s="73">
        <f t="shared" si="2"/>
        <v>58.171340261550405</v>
      </c>
    </row>
    <row r="25" spans="1:8" ht="15" customHeight="1" outlineLevel="3">
      <c r="A25" s="43" t="s">
        <v>42</v>
      </c>
      <c r="B25" s="77"/>
      <c r="C25" s="77"/>
      <c r="D25" s="66">
        <v>139455.67999999999</v>
      </c>
      <c r="E25" s="66">
        <v>430238.95</v>
      </c>
      <c r="F25" s="72">
        <f t="shared" si="0"/>
        <v>32.413541358819323</v>
      </c>
      <c r="G25" s="72"/>
      <c r="H25" s="73"/>
    </row>
    <row r="26" spans="1:8" ht="25.5" customHeight="1" outlineLevel="2">
      <c r="A26" s="43" t="s">
        <v>44</v>
      </c>
      <c r="B26" s="77">
        <v>10334014</v>
      </c>
      <c r="C26" s="77">
        <v>10334014</v>
      </c>
      <c r="D26" s="66">
        <v>7070084.5700000003</v>
      </c>
      <c r="E26" s="66">
        <v>8846002.5</v>
      </c>
      <c r="F26" s="72">
        <f t="shared" si="0"/>
        <v>79.924062535591645</v>
      </c>
      <c r="G26" s="72">
        <f t="shared" si="1"/>
        <v>68.415666651893446</v>
      </c>
      <c r="H26" s="73">
        <f t="shared" si="2"/>
        <v>68.415666651893446</v>
      </c>
    </row>
    <row r="27" spans="1:8" ht="25.5" outlineLevel="3">
      <c r="A27" s="43" t="s">
        <v>46</v>
      </c>
      <c r="B27" s="77">
        <v>10334014</v>
      </c>
      <c r="C27" s="77">
        <v>10334014</v>
      </c>
      <c r="D27" s="66">
        <v>7070084.5700000003</v>
      </c>
      <c r="E27" s="66">
        <v>8846002.5</v>
      </c>
      <c r="F27" s="72">
        <f t="shared" si="0"/>
        <v>79.924062535591645</v>
      </c>
      <c r="G27" s="72">
        <f t="shared" si="1"/>
        <v>68.415666651893446</v>
      </c>
      <c r="H27" s="73">
        <f t="shared" si="2"/>
        <v>68.415666651893446</v>
      </c>
    </row>
    <row r="28" spans="1:8" outlineLevel="2">
      <c r="A28" s="43" t="s">
        <v>48</v>
      </c>
      <c r="B28" s="77">
        <v>2200000</v>
      </c>
      <c r="C28" s="77">
        <v>2200000</v>
      </c>
      <c r="D28" s="66">
        <v>4208460.7699999996</v>
      </c>
      <c r="E28" s="66">
        <v>1821899.98</v>
      </c>
      <c r="F28" s="72">
        <f t="shared" si="0"/>
        <v>230.9929642789721</v>
      </c>
      <c r="G28" s="72">
        <f t="shared" si="1"/>
        <v>191.29367136363635</v>
      </c>
      <c r="H28" s="73">
        <f t="shared" si="2"/>
        <v>191.29367136363635</v>
      </c>
    </row>
    <row r="29" spans="1:8" ht="15" customHeight="1" outlineLevel="2">
      <c r="A29" s="43" t="s">
        <v>50</v>
      </c>
      <c r="B29" s="77">
        <f>B30+B31</f>
        <v>0</v>
      </c>
      <c r="C29" s="77">
        <f>C30+C31+C32</f>
        <v>838508.88</v>
      </c>
      <c r="D29" s="77">
        <f t="shared" ref="D29:E29" si="3">D30+D31+D32</f>
        <v>773088.19</v>
      </c>
      <c r="E29" s="77">
        <f t="shared" si="3"/>
        <v>204511.63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0</v>
      </c>
      <c r="E30" s="66">
        <v>-1500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389635.99</v>
      </c>
      <c r="E31" s="66">
        <v>159800.98000000001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>
        <v>838508.88</v>
      </c>
      <c r="D32" s="66">
        <v>383452.2</v>
      </c>
      <c r="E32" s="66">
        <v>46210.65</v>
      </c>
      <c r="F32" s="72"/>
      <c r="G32" s="72"/>
      <c r="H32" s="73"/>
    </row>
    <row r="33" spans="1:8">
      <c r="A33" s="32" t="s">
        <v>55</v>
      </c>
      <c r="B33" s="79">
        <f>B34+B40+B41</f>
        <v>1804283833.4199998</v>
      </c>
      <c r="C33" s="79">
        <f>C34+C40+C41+C39</f>
        <v>1952646286.5599999</v>
      </c>
      <c r="D33" s="79">
        <f>D34+D40+D41+D39</f>
        <v>1192763453.6600001</v>
      </c>
      <c r="E33" s="79">
        <f>E34+E40+E41+E39</f>
        <v>1089894962.1400003</v>
      </c>
      <c r="F33" s="76">
        <f t="shared" si="0"/>
        <v>109.43838581637428</v>
      </c>
      <c r="G33" s="76">
        <f t="shared" si="1"/>
        <v>66.107307041549575</v>
      </c>
      <c r="H33" s="73">
        <f t="shared" si="2"/>
        <v>61.08446070697758</v>
      </c>
    </row>
    <row r="34" spans="1:8" ht="46.5" customHeight="1">
      <c r="A34" s="46" t="s">
        <v>56</v>
      </c>
      <c r="B34" s="79">
        <f>B35+B36+B37+B38</f>
        <v>1804283833.4199998</v>
      </c>
      <c r="C34" s="79">
        <f>C35+C36+C37+C38</f>
        <v>1952646286.5599999</v>
      </c>
      <c r="D34" s="79">
        <f>D35+D36+D37+D38</f>
        <v>1192915425.1700001</v>
      </c>
      <c r="E34" s="79">
        <f>E35+E36+E37+E38</f>
        <v>1089253859.0500002</v>
      </c>
      <c r="F34" s="76">
        <f t="shared" si="0"/>
        <v>109.51674995307421</v>
      </c>
      <c r="G34" s="76">
        <f t="shared" si="1"/>
        <v>66.115729857693296</v>
      </c>
      <c r="H34" s="73">
        <f t="shared" si="2"/>
        <v>61.092243555875825</v>
      </c>
    </row>
    <row r="35" spans="1:8">
      <c r="A35" s="47" t="s">
        <v>57</v>
      </c>
      <c r="B35" s="81"/>
      <c r="C35" s="135">
        <v>4130106</v>
      </c>
      <c r="D35" s="135">
        <v>3218706</v>
      </c>
      <c r="E35" s="82">
        <v>1549380</v>
      </c>
      <c r="F35" s="72"/>
      <c r="G35" s="72"/>
      <c r="H35" s="73"/>
    </row>
    <row r="36" spans="1:8" ht="26.25">
      <c r="A36" s="47" t="s">
        <v>58</v>
      </c>
      <c r="B36" s="81">
        <v>327601885.87</v>
      </c>
      <c r="C36" s="140">
        <v>415691528.76999998</v>
      </c>
      <c r="D36" s="135">
        <v>163364572.69999999</v>
      </c>
      <c r="E36" s="82">
        <v>139994695.18000001</v>
      </c>
      <c r="F36" s="72">
        <f t="shared" si="0"/>
        <v>116.69340219638455</v>
      </c>
      <c r="G36" s="72">
        <f t="shared" si="1"/>
        <v>49.866798619354356</v>
      </c>
      <c r="H36" s="73">
        <f t="shared" si="2"/>
        <v>39.299471216886111</v>
      </c>
    </row>
    <row r="37" spans="1:8">
      <c r="A37" s="47" t="s">
        <v>59</v>
      </c>
      <c r="B37" s="81">
        <v>1406942958.5</v>
      </c>
      <c r="C37" s="140">
        <v>1446024524.5</v>
      </c>
      <c r="D37" s="135">
        <v>971112142.78999996</v>
      </c>
      <c r="E37" s="82">
        <v>850296651.19000006</v>
      </c>
      <c r="F37" s="72">
        <f t="shared" si="0"/>
        <v>114.2086284158496</v>
      </c>
      <c r="G37" s="72">
        <f t="shared" si="1"/>
        <v>69.022851063225957</v>
      </c>
      <c r="H37" s="73">
        <f t="shared" si="2"/>
        <v>67.157377093987165</v>
      </c>
    </row>
    <row r="38" spans="1:8">
      <c r="A38" s="47" t="s">
        <v>60</v>
      </c>
      <c r="B38" s="81">
        <v>69738989.049999997</v>
      </c>
      <c r="C38" s="135">
        <v>86800127.290000007</v>
      </c>
      <c r="D38" s="135">
        <v>55220003.68</v>
      </c>
      <c r="E38" s="82">
        <v>97413132.680000007</v>
      </c>
      <c r="F38" s="72">
        <f t="shared" si="0"/>
        <v>56.686405786164883</v>
      </c>
      <c r="G38" s="72">
        <f t="shared" si="1"/>
        <v>79.180963808364808</v>
      </c>
      <c r="H38" s="73">
        <f t="shared" si="2"/>
        <v>63.617422467031034</v>
      </c>
    </row>
    <row r="39" spans="1:8">
      <c r="A39" s="47" t="s">
        <v>113</v>
      </c>
      <c r="B39" s="81"/>
      <c r="C39" s="82"/>
      <c r="D39" s="135"/>
      <c r="E39" s="82">
        <v>0</v>
      </c>
      <c r="F39" s="72" t="e">
        <f t="shared" si="0"/>
        <v>#DIV/0!</v>
      </c>
      <c r="G39" s="72"/>
      <c r="H39" s="73"/>
    </row>
    <row r="40" spans="1:8" ht="51.75">
      <c r="A40" s="47" t="s">
        <v>62</v>
      </c>
      <c r="B40" s="81"/>
      <c r="C40" s="82"/>
      <c r="D40" s="135">
        <v>8468.93</v>
      </c>
      <c r="E40" s="82">
        <v>882041.69</v>
      </c>
      <c r="F40" s="72">
        <f t="shared" si="0"/>
        <v>0.96015076112785558</v>
      </c>
      <c r="G40" s="72"/>
      <c r="H40" s="73"/>
    </row>
    <row r="41" spans="1:8" ht="39">
      <c r="A41" s="47" t="s">
        <v>63</v>
      </c>
      <c r="B41" s="81"/>
      <c r="C41" s="82"/>
      <c r="D41" s="135">
        <v>-160440.44</v>
      </c>
      <c r="E41" s="82">
        <v>-240938.6</v>
      </c>
      <c r="F41" s="72">
        <f t="shared" si="0"/>
        <v>66.589761872941892</v>
      </c>
      <c r="G41" s="72"/>
      <c r="H41" s="73"/>
    </row>
    <row r="42" spans="1:8" s="7" customFormat="1" ht="14.25">
      <c r="A42" s="105" t="s">
        <v>64</v>
      </c>
      <c r="B42" s="106">
        <v>-45000000</v>
      </c>
      <c r="C42" s="106">
        <v>-150965544.28</v>
      </c>
      <c r="D42" s="106">
        <v>179084639.15000001</v>
      </c>
      <c r="E42" s="106">
        <v>155676887.97999999</v>
      </c>
      <c r="F42" s="107">
        <f t="shared" si="0"/>
        <v>115.03611195838349</v>
      </c>
      <c r="G42" s="107">
        <f t="shared" si="1"/>
        <v>-397.96586477777777</v>
      </c>
      <c r="H42" s="108">
        <f t="shared" si="2"/>
        <v>-118.62616731791906</v>
      </c>
    </row>
    <row r="43" spans="1:8">
      <c r="E43" s="101"/>
      <c r="F43" s="13"/>
    </row>
    <row r="44" spans="1:8">
      <c r="E44" s="101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3"/>
  <sheetViews>
    <sheetView showGridLines="0" showZeros="0" topLeftCell="A10" workbookViewId="0">
      <pane xSplit="1" topLeftCell="B1" activePane="topRight" state="frozen"/>
      <selection activeCell="B1" sqref="B1"/>
      <selection pane="topRight" activeCell="D27" sqref="D27"/>
    </sheetView>
  </sheetViews>
  <sheetFormatPr defaultRowHeight="15" outlineLevelRow="3"/>
  <cols>
    <col min="1" max="1" width="62.85546875" style="2" customWidth="1"/>
    <col min="2" max="5" width="17.28515625" style="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49" t="s">
        <v>96</v>
      </c>
      <c r="B1" s="149"/>
      <c r="C1" s="149"/>
      <c r="D1" s="149"/>
      <c r="E1" s="149"/>
      <c r="F1" s="149"/>
      <c r="G1" s="149"/>
      <c r="H1" s="149"/>
    </row>
    <row r="2" spans="1:8" ht="37.5" customHeight="1">
      <c r="A2" s="150" t="s">
        <v>2</v>
      </c>
      <c r="B2" s="151" t="s">
        <v>90</v>
      </c>
      <c r="C2" s="151"/>
      <c r="D2" s="152" t="s">
        <v>91</v>
      </c>
      <c r="E2" s="155" t="s">
        <v>76</v>
      </c>
      <c r="F2" s="150" t="s">
        <v>92</v>
      </c>
      <c r="G2" s="151" t="s">
        <v>93</v>
      </c>
      <c r="H2" s="151"/>
    </row>
    <row r="3" spans="1:8" ht="51" customHeight="1">
      <c r="A3" s="150"/>
      <c r="B3" s="65" t="s">
        <v>66</v>
      </c>
      <c r="C3" s="64" t="s">
        <v>67</v>
      </c>
      <c r="D3" s="152"/>
      <c r="E3" s="155"/>
      <c r="F3" s="150"/>
      <c r="G3" s="64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B5+B32</f>
        <v>2673075019.1199999</v>
      </c>
      <c r="C4" s="69">
        <f>C5+C32</f>
        <v>2737176015.8199997</v>
      </c>
      <c r="D4" s="70">
        <f>D5+D32</f>
        <v>758498651.92999995</v>
      </c>
      <c r="E4" s="71">
        <f>E5+E32</f>
        <v>1023926893.72</v>
      </c>
      <c r="F4" s="72">
        <f>D4/E4*100</f>
        <v>74.077422575973145</v>
      </c>
      <c r="G4" s="72">
        <f>D4/B4*100</f>
        <v>28.375509348020632</v>
      </c>
      <c r="H4" s="73">
        <f>D4/C4*100</f>
        <v>27.710992919202894</v>
      </c>
    </row>
    <row r="5" spans="1:8" s="7" customFormat="1" ht="15" customHeight="1" outlineLevel="1">
      <c r="A5" s="37" t="s">
        <v>6</v>
      </c>
      <c r="B5" s="74">
        <f>B6+B20</f>
        <v>580638987.62</v>
      </c>
      <c r="C5" s="74">
        <f>C6+C20</f>
        <v>580638987.62</v>
      </c>
      <c r="D5" s="70">
        <f>D6+D20</f>
        <v>163254274.28</v>
      </c>
      <c r="E5" s="75">
        <f>E6+E20</f>
        <v>180415846.31</v>
      </c>
      <c r="F5" s="76">
        <f t="shared" ref="F5:F41" si="0">D5/E5*100</f>
        <v>90.487769017521842</v>
      </c>
      <c r="G5" s="76">
        <f t="shared" ref="G5:G41" si="1">D5/B5*100</f>
        <v>28.11631284856848</v>
      </c>
      <c r="H5" s="73">
        <f t="shared" ref="H5:H41" si="2">D5/C5*100</f>
        <v>28.11631284856848</v>
      </c>
    </row>
    <row r="6" spans="1:8" s="7" customFormat="1" ht="15" customHeight="1" outlineLevel="1">
      <c r="A6" s="37" t="s">
        <v>7</v>
      </c>
      <c r="B6" s="74">
        <f>B7+B10+B11+B17+B18+B19</f>
        <v>517347118.81999999</v>
      </c>
      <c r="C6" s="74">
        <f>C7+C10+C11+C17+C18+C19</f>
        <v>517347118.81999999</v>
      </c>
      <c r="D6" s="70">
        <f>D7+D10+D11+D17+D18+D19</f>
        <v>145619656.46000001</v>
      </c>
      <c r="E6" s="75">
        <f>E7+E10+E11+E17+E18+E19</f>
        <v>158930802.89000002</v>
      </c>
      <c r="F6" s="76">
        <f t="shared" si="0"/>
        <v>91.624564786718537</v>
      </c>
      <c r="G6" s="76">
        <f t="shared" si="1"/>
        <v>28.147379421410346</v>
      </c>
      <c r="H6" s="73">
        <f t="shared" si="2"/>
        <v>28.147379421410346</v>
      </c>
    </row>
    <row r="7" spans="1:8" ht="15" customHeight="1" outlineLevel="2">
      <c r="A7" s="43" t="s">
        <v>9</v>
      </c>
      <c r="B7" s="77">
        <f>B8+B9</f>
        <v>339247130</v>
      </c>
      <c r="C7" s="77">
        <f>C8+C9</f>
        <v>339247130</v>
      </c>
      <c r="D7" s="66">
        <f>D8+D9</f>
        <v>84591560.120000005</v>
      </c>
      <c r="E7" s="78">
        <f>E8+E9</f>
        <v>93630572.950000003</v>
      </c>
      <c r="F7" s="72">
        <f t="shared" si="0"/>
        <v>90.346088307259478</v>
      </c>
      <c r="G7" s="72">
        <f t="shared" si="1"/>
        <v>24.935084968883896</v>
      </c>
      <c r="H7" s="73">
        <f t="shared" si="2"/>
        <v>24.935084968883896</v>
      </c>
    </row>
    <row r="8" spans="1:8" ht="15" customHeight="1" outlineLevel="3">
      <c r="A8" s="43" t="s">
        <v>11</v>
      </c>
      <c r="B8" s="77">
        <v>8778405</v>
      </c>
      <c r="C8" s="77">
        <v>8778405</v>
      </c>
      <c r="D8" s="66">
        <v>3956681.94</v>
      </c>
      <c r="E8" s="78">
        <v>5152411.16</v>
      </c>
      <c r="F8" s="72">
        <f t="shared" si="0"/>
        <v>76.792822178422568</v>
      </c>
      <c r="G8" s="72">
        <f t="shared" si="1"/>
        <v>45.07290265144978</v>
      </c>
      <c r="H8" s="73">
        <f t="shared" si="2"/>
        <v>45.07290265144978</v>
      </c>
    </row>
    <row r="9" spans="1:8" ht="15" customHeight="1" outlineLevel="3">
      <c r="A9" s="43" t="s">
        <v>13</v>
      </c>
      <c r="B9" s="77">
        <v>330468725</v>
      </c>
      <c r="C9" s="77">
        <v>330468725</v>
      </c>
      <c r="D9" s="66">
        <v>80634878.180000007</v>
      </c>
      <c r="E9" s="78">
        <v>88478161.790000007</v>
      </c>
      <c r="F9" s="72">
        <f t="shared" si="0"/>
        <v>91.135345206859313</v>
      </c>
      <c r="G9" s="72">
        <f t="shared" si="1"/>
        <v>24.400154108380452</v>
      </c>
      <c r="H9" s="73">
        <f t="shared" si="2"/>
        <v>24.400154108380452</v>
      </c>
    </row>
    <row r="10" spans="1:8" ht="25.5" outlineLevel="2">
      <c r="A10" s="43" t="s">
        <v>15</v>
      </c>
      <c r="B10" s="77">
        <v>32950360</v>
      </c>
      <c r="C10" s="77">
        <v>32950360</v>
      </c>
      <c r="D10" s="66">
        <v>11878955.66</v>
      </c>
      <c r="E10" s="78">
        <v>10333827</v>
      </c>
      <c r="F10" s="72">
        <f t="shared" si="0"/>
        <v>114.95214367339419</v>
      </c>
      <c r="G10" s="72">
        <f t="shared" si="1"/>
        <v>36.051064874556758</v>
      </c>
      <c r="H10" s="73">
        <f t="shared" si="2"/>
        <v>36.051064874556758</v>
      </c>
    </row>
    <row r="11" spans="1:8" ht="15" customHeight="1" outlineLevel="2">
      <c r="A11" s="43" t="s">
        <v>17</v>
      </c>
      <c r="B11" s="77">
        <f>B12+B13+B14+B15+B16</f>
        <v>112789628.81999999</v>
      </c>
      <c r="C11" s="77">
        <f>C12+C13+C14+C15+C16</f>
        <v>112789628.81999999</v>
      </c>
      <c r="D11" s="66">
        <f>D12+D13+D14+D15+D16</f>
        <v>35294465.589999996</v>
      </c>
      <c r="E11" s="78">
        <f>E12+E13+E14+E15+E16</f>
        <v>42035820.159999996</v>
      </c>
      <c r="F11" s="72">
        <f t="shared" si="0"/>
        <v>83.962833259014488</v>
      </c>
      <c r="G11" s="72">
        <f t="shared" si="1"/>
        <v>31.29229695961331</v>
      </c>
      <c r="H11" s="73">
        <f t="shared" si="2"/>
        <v>31.29229695961331</v>
      </c>
    </row>
    <row r="12" spans="1:8" ht="25.5" customHeight="1" outlineLevel="3">
      <c r="A12" s="43" t="s">
        <v>19</v>
      </c>
      <c r="B12" s="77">
        <v>97401544.819999993</v>
      </c>
      <c r="C12" s="77">
        <v>97401544.819999993</v>
      </c>
      <c r="D12" s="66">
        <v>36393310.539999999</v>
      </c>
      <c r="E12" s="78">
        <v>33843718.07</v>
      </c>
      <c r="F12" s="72">
        <f t="shared" si="0"/>
        <v>107.53342899478892</v>
      </c>
      <c r="G12" s="72">
        <f t="shared" si="1"/>
        <v>37.364202597870047</v>
      </c>
      <c r="H12" s="73">
        <f t="shared" si="2"/>
        <v>37.364202597870047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-295610.28000000003</v>
      </c>
      <c r="E13" s="78">
        <v>-143713.74</v>
      </c>
      <c r="F13" s="72">
        <f t="shared" si="0"/>
        <v>205.69381883736381</v>
      </c>
      <c r="G13" s="72"/>
      <c r="H13" s="73"/>
    </row>
    <row r="14" spans="1:8" ht="15" customHeight="1" outlineLevel="3">
      <c r="A14" s="43" t="s">
        <v>23</v>
      </c>
      <c r="B14" s="77">
        <v>165667</v>
      </c>
      <c r="C14" s="77">
        <v>165667</v>
      </c>
      <c r="D14" s="66">
        <v>277683.92</v>
      </c>
      <c r="E14" s="78">
        <v>84689.91</v>
      </c>
      <c r="F14" s="72"/>
      <c r="G14" s="72">
        <f t="shared" si="1"/>
        <v>167.61571103478664</v>
      </c>
      <c r="H14" s="73">
        <f t="shared" si="2"/>
        <v>167.61571103478664</v>
      </c>
    </row>
    <row r="15" spans="1:8" ht="15" customHeight="1" outlineLevel="3">
      <c r="A15" s="43" t="s">
        <v>25</v>
      </c>
      <c r="B15" s="77">
        <v>15222417</v>
      </c>
      <c r="C15" s="77">
        <v>15222417</v>
      </c>
      <c r="D15" s="66">
        <v>-1080918.5900000001</v>
      </c>
      <c r="E15" s="78">
        <v>8251125.9199999999</v>
      </c>
      <c r="F15" s="72">
        <f t="shared" si="0"/>
        <v>-13.100255655776008</v>
      </c>
      <c r="G15" s="72">
        <f t="shared" si="1"/>
        <v>-7.1008341842166072</v>
      </c>
      <c r="H15" s="73">
        <f t="shared" si="2"/>
        <v>-7.1008341842166072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>
        <v>0</v>
      </c>
      <c r="E16" s="78">
        <v>0</v>
      </c>
      <c r="F16" s="72"/>
      <c r="G16" s="72"/>
      <c r="H16" s="73"/>
    </row>
    <row r="17" spans="1:8" ht="15" customHeight="1" outlineLevel="2">
      <c r="A17" s="43" t="s">
        <v>28</v>
      </c>
      <c r="B17" s="77">
        <v>22660000</v>
      </c>
      <c r="C17" s="77">
        <v>22660000</v>
      </c>
      <c r="D17" s="66">
        <v>10510838.34</v>
      </c>
      <c r="E17" s="78">
        <v>9859007.6300000008</v>
      </c>
      <c r="F17" s="72">
        <f t="shared" si="0"/>
        <v>106.6115245515841</v>
      </c>
      <c r="G17" s="72">
        <f t="shared" si="1"/>
        <v>46.384988261253305</v>
      </c>
      <c r="H17" s="73">
        <f t="shared" si="2"/>
        <v>46.384988261253305</v>
      </c>
    </row>
    <row r="18" spans="1:8" ht="15" customHeight="1" outlineLevel="2">
      <c r="A18" s="43" t="s">
        <v>30</v>
      </c>
      <c r="B18" s="77">
        <v>9700000</v>
      </c>
      <c r="C18" s="77">
        <v>9700000</v>
      </c>
      <c r="D18" s="66">
        <v>3343836.75</v>
      </c>
      <c r="E18" s="78">
        <v>3069838.35</v>
      </c>
      <c r="F18" s="72">
        <f t="shared" si="0"/>
        <v>108.92549928565455</v>
      </c>
      <c r="G18" s="72">
        <f t="shared" si="1"/>
        <v>34.472543814432989</v>
      </c>
      <c r="H18" s="73">
        <f t="shared" si="2"/>
        <v>34.472543814432989</v>
      </c>
    </row>
    <row r="19" spans="1:8" ht="25.5" outlineLevel="2">
      <c r="A19" s="43" t="s">
        <v>31</v>
      </c>
      <c r="B19" s="77"/>
      <c r="C19" s="77"/>
      <c r="D19" s="66">
        <v>0</v>
      </c>
      <c r="E19" s="78">
        <v>1736.8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63291868.799999997</v>
      </c>
      <c r="C20" s="74">
        <f>C21+C22+C23+C26+C28+C29</f>
        <v>63291868.799999997</v>
      </c>
      <c r="D20" s="70">
        <f>D21+D22+D23+D26+D28+D29</f>
        <v>17634617.82</v>
      </c>
      <c r="E20" s="75">
        <f>E21+E22+E23+E26+E28+E29</f>
        <v>21485043.420000002</v>
      </c>
      <c r="F20" s="76">
        <f t="shared" si="0"/>
        <v>82.078576595215452</v>
      </c>
      <c r="G20" s="76">
        <f t="shared" si="1"/>
        <v>27.862374984889055</v>
      </c>
      <c r="H20" s="73">
        <f t="shared" si="2"/>
        <v>27.862374984889055</v>
      </c>
    </row>
    <row r="21" spans="1:8" ht="25.5" outlineLevel="2">
      <c r="A21" s="43" t="s">
        <v>34</v>
      </c>
      <c r="B21" s="77">
        <v>15278867.800000001</v>
      </c>
      <c r="C21" s="77">
        <v>15278867.800000001</v>
      </c>
      <c r="D21" s="66">
        <v>4498343.7300000004</v>
      </c>
      <c r="E21" s="78">
        <v>7596192.5999999996</v>
      </c>
      <c r="F21" s="72">
        <f t="shared" si="0"/>
        <v>59.218400149569675</v>
      </c>
      <c r="G21" s="72">
        <f t="shared" si="1"/>
        <v>29.441603847112287</v>
      </c>
      <c r="H21" s="73">
        <f t="shared" si="2"/>
        <v>29.441603847112287</v>
      </c>
    </row>
    <row r="22" spans="1:8" outlineLevel="2">
      <c r="A22" s="43" t="s">
        <v>36</v>
      </c>
      <c r="B22" s="77">
        <v>1440000</v>
      </c>
      <c r="C22" s="77">
        <v>1440000</v>
      </c>
      <c r="D22" s="66">
        <v>1708760.66</v>
      </c>
      <c r="E22" s="78">
        <v>1126149.8799999999</v>
      </c>
      <c r="F22" s="72">
        <f t="shared" si="0"/>
        <v>151.73474600023934</v>
      </c>
      <c r="G22" s="72">
        <f t="shared" si="1"/>
        <v>118.66393472222221</v>
      </c>
      <c r="H22" s="73">
        <f t="shared" si="2"/>
        <v>118.66393472222221</v>
      </c>
    </row>
    <row r="23" spans="1:8" ht="25.5" outlineLevel="2">
      <c r="A23" s="43" t="s">
        <v>38</v>
      </c>
      <c r="B23" s="77">
        <f>B24+B25</f>
        <v>24575500</v>
      </c>
      <c r="C23" s="77">
        <f>C24+C25</f>
        <v>24575500</v>
      </c>
      <c r="D23" s="66">
        <f>D24+D25</f>
        <v>7778026.5899999999</v>
      </c>
      <c r="E23" s="78">
        <f>E24+E25</f>
        <v>7341889.1699999999</v>
      </c>
      <c r="F23" s="72">
        <f t="shared" si="0"/>
        <v>105.94039776277364</v>
      </c>
      <c r="G23" s="72">
        <f t="shared" si="1"/>
        <v>31.649515126853977</v>
      </c>
      <c r="H23" s="73">
        <f t="shared" si="2"/>
        <v>31.649515126853977</v>
      </c>
    </row>
    <row r="24" spans="1:8" ht="15" customHeight="1" outlineLevel="3">
      <c r="A24" s="43" t="s">
        <v>40</v>
      </c>
      <c r="B24" s="77">
        <v>24575500</v>
      </c>
      <c r="C24" s="77">
        <v>24575500</v>
      </c>
      <c r="D24" s="66">
        <v>7584338.9500000002</v>
      </c>
      <c r="E24" s="78">
        <v>7293534.7199999997</v>
      </c>
      <c r="F24" s="72">
        <f t="shared" si="0"/>
        <v>103.98715082828865</v>
      </c>
      <c r="G24" s="72">
        <f t="shared" si="1"/>
        <v>30.861382067506256</v>
      </c>
      <c r="H24" s="73">
        <f t="shared" si="2"/>
        <v>30.861382067506256</v>
      </c>
    </row>
    <row r="25" spans="1:8" ht="15" customHeight="1" outlineLevel="3">
      <c r="A25" s="43" t="s">
        <v>42</v>
      </c>
      <c r="B25" s="77"/>
      <c r="C25" s="77"/>
      <c r="D25" s="66">
        <v>193687.64</v>
      </c>
      <c r="E25" s="78">
        <v>48354.45</v>
      </c>
      <c r="F25" s="72"/>
      <c r="G25" s="72"/>
      <c r="H25" s="73"/>
    </row>
    <row r="26" spans="1:8" ht="25.5" customHeight="1" outlineLevel="2">
      <c r="A26" s="43" t="s">
        <v>44</v>
      </c>
      <c r="B26" s="77">
        <v>20347501</v>
      </c>
      <c r="C26" s="77">
        <v>20347501</v>
      </c>
      <c r="D26" s="66">
        <v>3253576.42</v>
      </c>
      <c r="E26" s="78">
        <v>4700239.4000000004</v>
      </c>
      <c r="F26" s="72">
        <f t="shared" si="0"/>
        <v>69.221504334438791</v>
      </c>
      <c r="G26" s="72">
        <f t="shared" si="1"/>
        <v>15.990054110330304</v>
      </c>
      <c r="H26" s="73">
        <f t="shared" si="2"/>
        <v>15.990054110330304</v>
      </c>
    </row>
    <row r="27" spans="1:8" ht="25.5" outlineLevel="3">
      <c r="A27" s="43" t="s">
        <v>46</v>
      </c>
      <c r="B27" s="77">
        <v>20347501</v>
      </c>
      <c r="C27" s="77">
        <v>20347501</v>
      </c>
      <c r="D27" s="66">
        <v>3253576.42</v>
      </c>
      <c r="E27" s="78">
        <v>4682683.4000000004</v>
      </c>
      <c r="F27" s="72">
        <f t="shared" si="0"/>
        <v>69.481024918319264</v>
      </c>
      <c r="G27" s="72">
        <f t="shared" si="1"/>
        <v>15.990054110330304</v>
      </c>
      <c r="H27" s="73">
        <f t="shared" si="2"/>
        <v>15.990054110330304</v>
      </c>
    </row>
    <row r="28" spans="1:8" outlineLevel="2">
      <c r="A28" s="43" t="s">
        <v>48</v>
      </c>
      <c r="B28" s="77">
        <v>1650000</v>
      </c>
      <c r="C28" s="77">
        <v>1650000</v>
      </c>
      <c r="D28" s="66">
        <v>393987.39</v>
      </c>
      <c r="E28" s="78">
        <v>718425.57</v>
      </c>
      <c r="F28" s="72">
        <f t="shared" si="0"/>
        <v>54.840390772839562</v>
      </c>
      <c r="G28" s="72">
        <f t="shared" si="1"/>
        <v>23.878023636363636</v>
      </c>
      <c r="H28" s="73">
        <f t="shared" si="2"/>
        <v>23.878023636363636</v>
      </c>
    </row>
    <row r="29" spans="1:8" ht="15" customHeight="1" outlineLevel="2">
      <c r="A29" s="43" t="s">
        <v>50</v>
      </c>
      <c r="B29" s="77">
        <f>B30+B31</f>
        <v>0</v>
      </c>
      <c r="C29" s="77">
        <f>C30+C31</f>
        <v>0</v>
      </c>
      <c r="D29" s="66">
        <f>D30+D31</f>
        <v>1923.0299999999988</v>
      </c>
      <c r="E29" s="78">
        <f>E30+E31</f>
        <v>2146.8000000000002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-8307.19</v>
      </c>
      <c r="E30" s="78">
        <v>0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10230.219999999999</v>
      </c>
      <c r="E31" s="78">
        <v>2146.8000000000002</v>
      </c>
      <c r="F31" s="72"/>
      <c r="G31" s="72"/>
      <c r="H31" s="73"/>
    </row>
    <row r="32" spans="1:8">
      <c r="A32" s="32" t="s">
        <v>55</v>
      </c>
      <c r="B32" s="79">
        <f>B33+B38+B39+B40</f>
        <v>2092436031.5</v>
      </c>
      <c r="C32" s="79">
        <f>C33+C38+C39+C40</f>
        <v>2156537028.1999998</v>
      </c>
      <c r="D32" s="79">
        <f>D33+D38+D39+D40</f>
        <v>595244377.64999998</v>
      </c>
      <c r="E32" s="80">
        <f>E33+E38+E39+E40</f>
        <v>843511047.40999997</v>
      </c>
      <c r="F32" s="76">
        <f t="shared" si="0"/>
        <v>70.567466718746303</v>
      </c>
      <c r="G32" s="76">
        <f t="shared" si="1"/>
        <v>28.447434888764008</v>
      </c>
      <c r="H32" s="73">
        <f t="shared" si="2"/>
        <v>27.601862145943933</v>
      </c>
    </row>
    <row r="33" spans="1:8" ht="46.5" customHeight="1">
      <c r="A33" s="46" t="s">
        <v>56</v>
      </c>
      <c r="B33" s="79">
        <f>B34+B35+B36+B37</f>
        <v>2092436031.5</v>
      </c>
      <c r="C33" s="79">
        <f>C34+C35+C36+C37</f>
        <v>2156537028.1999998</v>
      </c>
      <c r="D33" s="79">
        <f>D34+D35+D36+D37</f>
        <v>596924128.73000002</v>
      </c>
      <c r="E33" s="80">
        <f>E34+E35+E36+E37</f>
        <v>843429432.76999998</v>
      </c>
      <c r="F33" s="76">
        <f t="shared" si="0"/>
        <v>70.773452471248888</v>
      </c>
      <c r="G33" s="76">
        <f t="shared" si="1"/>
        <v>28.527712185403551</v>
      </c>
      <c r="H33" s="73">
        <f t="shared" si="2"/>
        <v>27.67975327686516</v>
      </c>
    </row>
    <row r="34" spans="1:8">
      <c r="A34" s="47" t="s">
        <v>57</v>
      </c>
      <c r="B34" s="81"/>
      <c r="C34" s="82">
        <v>2187360</v>
      </c>
      <c r="D34" s="82">
        <v>546840</v>
      </c>
      <c r="E34" s="83">
        <v>546840</v>
      </c>
      <c r="F34" s="72"/>
      <c r="G34" s="72"/>
      <c r="H34" s="73"/>
    </row>
    <row r="35" spans="1:8" ht="26.25">
      <c r="A35" s="47" t="s">
        <v>58</v>
      </c>
      <c r="B35" s="81">
        <v>692217476.69000006</v>
      </c>
      <c r="C35" s="82">
        <v>712352672.51999998</v>
      </c>
      <c r="D35" s="82">
        <v>103513849.47</v>
      </c>
      <c r="E35" s="83">
        <v>63108298.359999999</v>
      </c>
      <c r="F35" s="72">
        <f t="shared" si="0"/>
        <v>164.02573379416344</v>
      </c>
      <c r="G35" s="72">
        <f t="shared" si="1"/>
        <v>14.953949149763698</v>
      </c>
      <c r="H35" s="73">
        <f t="shared" si="2"/>
        <v>14.531264282874401</v>
      </c>
    </row>
    <row r="36" spans="1:8">
      <c r="A36" s="47" t="s">
        <v>59</v>
      </c>
      <c r="B36" s="81">
        <v>1218611642</v>
      </c>
      <c r="C36" s="82">
        <v>1223979340</v>
      </c>
      <c r="D36" s="82">
        <v>471913509.23000002</v>
      </c>
      <c r="E36" s="83">
        <v>509601820.27999997</v>
      </c>
      <c r="F36" s="72">
        <f t="shared" si="0"/>
        <v>92.60436098338657</v>
      </c>
      <c r="G36" s="72">
        <f t="shared" si="1"/>
        <v>38.725504743700782</v>
      </c>
      <c r="H36" s="73">
        <f t="shared" si="2"/>
        <v>38.555676048420885</v>
      </c>
    </row>
    <row r="37" spans="1:8">
      <c r="A37" s="47" t="s">
        <v>60</v>
      </c>
      <c r="B37" s="81">
        <v>181606912.81</v>
      </c>
      <c r="C37" s="82">
        <v>218017655.68000001</v>
      </c>
      <c r="D37" s="82">
        <v>20949930.030000001</v>
      </c>
      <c r="E37" s="83">
        <v>270172474.13</v>
      </c>
      <c r="F37" s="72">
        <f t="shared" si="0"/>
        <v>7.7542799641089415</v>
      </c>
      <c r="G37" s="72">
        <f t="shared" si="1"/>
        <v>11.535865956775636</v>
      </c>
      <c r="H37" s="73">
        <f t="shared" si="2"/>
        <v>9.6092813972597249</v>
      </c>
    </row>
    <row r="38" spans="1:8" ht="26.25">
      <c r="A38" s="47" t="s">
        <v>61</v>
      </c>
      <c r="B38" s="81"/>
      <c r="C38" s="82"/>
      <c r="D38" s="82"/>
      <c r="E38" s="83"/>
      <c r="F38" s="72"/>
      <c r="G38" s="72"/>
      <c r="H38" s="73"/>
    </row>
    <row r="39" spans="1:8" ht="51.75">
      <c r="A39" s="47" t="s">
        <v>62</v>
      </c>
      <c r="B39" s="81"/>
      <c r="C39" s="82"/>
      <c r="D39" s="82">
        <v>30746</v>
      </c>
      <c r="E39" s="83">
        <v>653991.26</v>
      </c>
      <c r="F39" s="72">
        <f t="shared" si="0"/>
        <v>4.7012860691746861</v>
      </c>
      <c r="G39" s="72"/>
      <c r="H39" s="73"/>
    </row>
    <row r="40" spans="1:8" ht="39">
      <c r="A40" s="47" t="s">
        <v>63</v>
      </c>
      <c r="B40" s="81"/>
      <c r="C40" s="82"/>
      <c r="D40" s="82">
        <v>-1710497.08</v>
      </c>
      <c r="E40" s="84">
        <v>-572376.62</v>
      </c>
      <c r="F40" s="72">
        <f t="shared" si="0"/>
        <v>298.84118607080774</v>
      </c>
      <c r="G40" s="72"/>
      <c r="H40" s="73"/>
    </row>
    <row r="41" spans="1:8" s="7" customFormat="1" ht="14.25">
      <c r="A41" s="32" t="s">
        <v>64</v>
      </c>
      <c r="B41" s="79">
        <v>-41900000</v>
      </c>
      <c r="C41" s="79">
        <v>-75142739.400000006</v>
      </c>
      <c r="D41" s="79">
        <v>9741051.1699999999</v>
      </c>
      <c r="E41" s="79">
        <v>90610211.159999996</v>
      </c>
      <c r="F41" s="72">
        <f t="shared" si="0"/>
        <v>10.750500462689795</v>
      </c>
      <c r="G41" s="72">
        <f t="shared" si="1"/>
        <v>-23.248332147971361</v>
      </c>
      <c r="H41" s="73">
        <f t="shared" si="2"/>
        <v>-12.963396394356097</v>
      </c>
    </row>
    <row r="42" spans="1:8">
      <c r="E42" s="13"/>
      <c r="F42" s="13"/>
    </row>
    <row r="43" spans="1:8">
      <c r="E43" s="13"/>
      <c r="F43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3"/>
  <sheetViews>
    <sheetView showGridLines="0" showZeros="0" topLeftCell="A13" workbookViewId="0">
      <pane xSplit="1" topLeftCell="B1" activePane="topRight" state="frozen"/>
      <selection activeCell="B1" sqref="B1"/>
      <selection pane="topRight" activeCell="D34" sqref="D34:D37"/>
    </sheetView>
  </sheetViews>
  <sheetFormatPr defaultRowHeight="15" outlineLevelRow="3"/>
  <cols>
    <col min="1" max="1" width="62.85546875" style="2" customWidth="1"/>
    <col min="2" max="5" width="17.28515625" style="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49" t="s">
        <v>95</v>
      </c>
      <c r="B1" s="149"/>
      <c r="C1" s="149"/>
      <c r="D1" s="149"/>
      <c r="E1" s="149"/>
      <c r="F1" s="149"/>
      <c r="G1" s="149"/>
      <c r="H1" s="149"/>
    </row>
    <row r="2" spans="1:8" ht="37.5" customHeight="1">
      <c r="A2" s="150" t="s">
        <v>2</v>
      </c>
      <c r="B2" s="151" t="s">
        <v>90</v>
      </c>
      <c r="C2" s="151"/>
      <c r="D2" s="152" t="s">
        <v>91</v>
      </c>
      <c r="E2" s="155" t="s">
        <v>76</v>
      </c>
      <c r="F2" s="150" t="s">
        <v>92</v>
      </c>
      <c r="G2" s="151" t="s">
        <v>93</v>
      </c>
      <c r="H2" s="151"/>
    </row>
    <row r="3" spans="1:8" ht="51" customHeight="1">
      <c r="A3" s="150"/>
      <c r="B3" s="63" t="s">
        <v>66</v>
      </c>
      <c r="C3" s="62" t="s">
        <v>67</v>
      </c>
      <c r="D3" s="152"/>
      <c r="E3" s="155"/>
      <c r="F3" s="150"/>
      <c r="G3" s="62" t="s">
        <v>72</v>
      </c>
      <c r="H3" s="36" t="s">
        <v>73</v>
      </c>
    </row>
    <row r="4" spans="1:8" s="7" customFormat="1" ht="15" customHeight="1">
      <c r="A4" s="37" t="s">
        <v>4</v>
      </c>
      <c r="B4" s="38">
        <f>B5+B32</f>
        <v>2673075019.1199999</v>
      </c>
      <c r="C4" s="38">
        <f>C5+C32</f>
        <v>2737176015.8199997</v>
      </c>
      <c r="D4" s="52">
        <f>D5+D32</f>
        <v>495265779.79000008</v>
      </c>
      <c r="E4" s="6">
        <f>E5+E32</f>
        <v>766542570.6099999</v>
      </c>
      <c r="F4" s="39">
        <f>D4/E4*100</f>
        <v>64.610342436151598</v>
      </c>
      <c r="G4" s="39">
        <f>D4/B4*100</f>
        <v>18.527941649503198</v>
      </c>
      <c r="H4" s="40">
        <f>D4/C4*100</f>
        <v>18.094042068450207</v>
      </c>
    </row>
    <row r="5" spans="1:8" s="7" customFormat="1" ht="15" customHeight="1" outlineLevel="1">
      <c r="A5" s="37" t="s">
        <v>6</v>
      </c>
      <c r="B5" s="41">
        <f>B6+B20</f>
        <v>580638987.62</v>
      </c>
      <c r="C5" s="41">
        <f>C6+C20</f>
        <v>580638987.62</v>
      </c>
      <c r="D5" s="52">
        <f>D6+D20</f>
        <v>91074010.560000017</v>
      </c>
      <c r="E5" s="25">
        <f>E6+E20</f>
        <v>124443783.06999999</v>
      </c>
      <c r="F5" s="42">
        <f t="shared" ref="F5:F41" si="0">D5/E5*100</f>
        <v>73.18486172087087</v>
      </c>
      <c r="G5" s="42">
        <f t="shared" ref="G5:G41" si="1">D5/B5*100</f>
        <v>15.685135256470847</v>
      </c>
      <c r="H5" s="40">
        <f t="shared" ref="H5:H41" si="2">D5/C5*100</f>
        <v>15.685135256470847</v>
      </c>
    </row>
    <row r="6" spans="1:8" s="7" customFormat="1" ht="15" customHeight="1" outlineLevel="1">
      <c r="A6" s="37" t="s">
        <v>7</v>
      </c>
      <c r="B6" s="41">
        <f>B7+B10+B11+B17+B18+B19</f>
        <v>517347118.81999999</v>
      </c>
      <c r="C6" s="41">
        <f>C7+C10+C11+C17+C18+C19</f>
        <v>517347118.81999999</v>
      </c>
      <c r="D6" s="52">
        <f>D7+D10+D11+D17+D18+D19</f>
        <v>77074399.190000013</v>
      </c>
      <c r="E6" s="25">
        <f>E7+E10+E11+E17+E18+E19</f>
        <v>108025261.34999999</v>
      </c>
      <c r="F6" s="42">
        <f t="shared" si="0"/>
        <v>71.348495922893704</v>
      </c>
      <c r="G6" s="42">
        <f t="shared" si="1"/>
        <v>14.898004915113178</v>
      </c>
      <c r="H6" s="40">
        <f t="shared" si="2"/>
        <v>14.898004915113178</v>
      </c>
    </row>
    <row r="7" spans="1:8" ht="15" customHeight="1" outlineLevel="2">
      <c r="A7" s="43" t="s">
        <v>9</v>
      </c>
      <c r="B7" s="44">
        <f>B8+B9</f>
        <v>339247130</v>
      </c>
      <c r="C7" s="44">
        <f>C8+C9</f>
        <v>339247130</v>
      </c>
      <c r="D7" s="66">
        <f>D8+D9</f>
        <v>52581063.969999999</v>
      </c>
      <c r="E7" s="10">
        <f>E8+E9</f>
        <v>71671583.469999999</v>
      </c>
      <c r="F7" s="39">
        <f t="shared" si="0"/>
        <v>73.363893225561512</v>
      </c>
      <c r="G7" s="39">
        <f t="shared" si="1"/>
        <v>15.499339366555583</v>
      </c>
      <c r="H7" s="40">
        <f t="shared" si="2"/>
        <v>15.499339366555583</v>
      </c>
    </row>
    <row r="8" spans="1:8" ht="15" customHeight="1" outlineLevel="3">
      <c r="A8" s="43" t="s">
        <v>11</v>
      </c>
      <c r="B8" s="44">
        <v>8778405</v>
      </c>
      <c r="C8" s="44">
        <v>8778405</v>
      </c>
      <c r="D8" s="66">
        <v>2531341.9700000002</v>
      </c>
      <c r="E8" s="10">
        <v>2879391.47</v>
      </c>
      <c r="F8" s="39">
        <f t="shared" si="0"/>
        <v>87.912393864249381</v>
      </c>
      <c r="G8" s="39">
        <f t="shared" si="1"/>
        <v>28.836012578594861</v>
      </c>
      <c r="H8" s="40">
        <f t="shared" si="2"/>
        <v>28.836012578594861</v>
      </c>
    </row>
    <row r="9" spans="1:8" ht="15" customHeight="1" outlineLevel="3">
      <c r="A9" s="43" t="s">
        <v>13</v>
      </c>
      <c r="B9" s="44">
        <v>330468725</v>
      </c>
      <c r="C9" s="44">
        <v>330468725</v>
      </c>
      <c r="D9" s="66">
        <v>50049722</v>
      </c>
      <c r="E9" s="10">
        <v>68792192</v>
      </c>
      <c r="F9" s="39">
        <f t="shared" si="0"/>
        <v>72.754945793848236</v>
      </c>
      <c r="G9" s="39">
        <f t="shared" si="1"/>
        <v>15.145070687097546</v>
      </c>
      <c r="H9" s="40">
        <f t="shared" si="2"/>
        <v>15.145070687097546</v>
      </c>
    </row>
    <row r="10" spans="1:8" ht="25.5" outlineLevel="2">
      <c r="A10" s="43" t="s">
        <v>15</v>
      </c>
      <c r="B10" s="44">
        <v>32950360</v>
      </c>
      <c r="C10" s="44">
        <v>32950360</v>
      </c>
      <c r="D10" s="66">
        <v>8858947.8300000001</v>
      </c>
      <c r="E10" s="10">
        <v>8230491.4000000004</v>
      </c>
      <c r="F10" s="39">
        <f t="shared" si="0"/>
        <v>107.63570969772229</v>
      </c>
      <c r="G10" s="39">
        <f t="shared" si="1"/>
        <v>26.885739123942802</v>
      </c>
      <c r="H10" s="40">
        <f t="shared" si="2"/>
        <v>26.885739123942802</v>
      </c>
    </row>
    <row r="11" spans="1:8" ht="15" customHeight="1" outlineLevel="2">
      <c r="A11" s="43" t="s">
        <v>17</v>
      </c>
      <c r="B11" s="44">
        <f>B12+B13+B14+B15+B16</f>
        <v>112789628.81999999</v>
      </c>
      <c r="C11" s="44">
        <f>C12+C13+C14+C15+C16</f>
        <v>112789628.81999999</v>
      </c>
      <c r="D11" s="66">
        <f>D12+D13+D14+D15+D16</f>
        <v>7607932.3200000012</v>
      </c>
      <c r="E11" s="10">
        <f>E12+E13+E14+E15+E16</f>
        <v>19462363.830000002</v>
      </c>
      <c r="F11" s="39">
        <f t="shared" si="0"/>
        <v>39.090484519012307</v>
      </c>
      <c r="G11" s="39">
        <f t="shared" si="1"/>
        <v>6.7452410293338536</v>
      </c>
      <c r="H11" s="40">
        <f t="shared" si="2"/>
        <v>6.7452410293338536</v>
      </c>
    </row>
    <row r="12" spans="1:8" ht="25.5" customHeight="1" outlineLevel="3">
      <c r="A12" s="43" t="s">
        <v>19</v>
      </c>
      <c r="B12" s="44">
        <v>97401544.819999993</v>
      </c>
      <c r="C12" s="44">
        <v>97401544.819999993</v>
      </c>
      <c r="D12" s="66">
        <v>9207410.8200000003</v>
      </c>
      <c r="E12" s="10">
        <v>13167822.800000001</v>
      </c>
      <c r="F12" s="39">
        <f t="shared" si="0"/>
        <v>69.923562610517507</v>
      </c>
      <c r="G12" s="39">
        <f t="shared" si="1"/>
        <v>9.4530439296578717</v>
      </c>
      <c r="H12" s="40">
        <f t="shared" si="2"/>
        <v>9.4530439296578717</v>
      </c>
    </row>
    <row r="13" spans="1:8" ht="15" customHeight="1" outlineLevel="3">
      <c r="A13" s="43" t="s">
        <v>21</v>
      </c>
      <c r="B13" s="44">
        <v>0</v>
      </c>
      <c r="C13" s="44">
        <v>0</v>
      </c>
      <c r="D13" s="66">
        <v>-320275.19</v>
      </c>
      <c r="E13" s="10">
        <v>-146222.12</v>
      </c>
      <c r="F13" s="39">
        <f t="shared" si="0"/>
        <v>219.03333777406596</v>
      </c>
      <c r="G13" s="39"/>
      <c r="H13" s="40"/>
    </row>
    <row r="14" spans="1:8" ht="15" customHeight="1" outlineLevel="3">
      <c r="A14" s="43" t="s">
        <v>23</v>
      </c>
      <c r="B14" s="44">
        <v>165667</v>
      </c>
      <c r="C14" s="44">
        <v>165667</v>
      </c>
      <c r="D14" s="66">
        <v>177262.81</v>
      </c>
      <c r="E14" s="10">
        <v>181904.45</v>
      </c>
      <c r="F14" s="39"/>
      <c r="G14" s="39">
        <f t="shared" si="1"/>
        <v>106.99946881394604</v>
      </c>
      <c r="H14" s="40">
        <f t="shared" si="2"/>
        <v>106.99946881394604</v>
      </c>
    </row>
    <row r="15" spans="1:8" ht="15" customHeight="1" outlineLevel="3">
      <c r="A15" s="43" t="s">
        <v>25</v>
      </c>
      <c r="B15" s="44">
        <v>15222417</v>
      </c>
      <c r="C15" s="44">
        <v>15222417</v>
      </c>
      <c r="D15" s="66">
        <v>-1456466.12</v>
      </c>
      <c r="E15" s="10">
        <v>6258858.7000000002</v>
      </c>
      <c r="F15" s="39">
        <f t="shared" si="0"/>
        <v>-23.270474535557099</v>
      </c>
      <c r="G15" s="39">
        <f t="shared" si="1"/>
        <v>-9.5679031785819557</v>
      </c>
      <c r="H15" s="40">
        <f t="shared" si="2"/>
        <v>-9.5679031785819557</v>
      </c>
    </row>
    <row r="16" spans="1:8" ht="15" customHeight="1" outlineLevel="3">
      <c r="A16" s="43" t="s">
        <v>26</v>
      </c>
      <c r="B16" s="44">
        <v>0</v>
      </c>
      <c r="C16" s="44">
        <v>0</v>
      </c>
      <c r="D16" s="66">
        <v>0</v>
      </c>
      <c r="E16" s="10">
        <v>0</v>
      </c>
      <c r="F16" s="39"/>
      <c r="G16" s="39"/>
      <c r="H16" s="40"/>
    </row>
    <row r="17" spans="1:8" ht="15" customHeight="1" outlineLevel="2">
      <c r="A17" s="43" t="s">
        <v>28</v>
      </c>
      <c r="B17" s="44">
        <v>22660000</v>
      </c>
      <c r="C17" s="44">
        <v>22660000</v>
      </c>
      <c r="D17" s="66">
        <v>5473632.2300000004</v>
      </c>
      <c r="E17" s="10">
        <v>6319012.71</v>
      </c>
      <c r="F17" s="39">
        <f t="shared" si="0"/>
        <v>86.621636657540463</v>
      </c>
      <c r="G17" s="39">
        <f t="shared" si="1"/>
        <v>24.155482038834954</v>
      </c>
      <c r="H17" s="40">
        <f t="shared" si="2"/>
        <v>24.155482038834954</v>
      </c>
    </row>
    <row r="18" spans="1:8" ht="15" customHeight="1" outlineLevel="2">
      <c r="A18" s="43" t="s">
        <v>30</v>
      </c>
      <c r="B18" s="44">
        <v>9700000</v>
      </c>
      <c r="C18" s="44">
        <v>9700000</v>
      </c>
      <c r="D18" s="66">
        <v>2552822.84</v>
      </c>
      <c r="E18" s="10">
        <v>2340073.14</v>
      </c>
      <c r="F18" s="39">
        <f t="shared" si="0"/>
        <v>109.0915833511084</v>
      </c>
      <c r="G18" s="39">
        <f t="shared" si="1"/>
        <v>26.317761237113402</v>
      </c>
      <c r="H18" s="40">
        <f t="shared" si="2"/>
        <v>26.317761237113402</v>
      </c>
    </row>
    <row r="19" spans="1:8" ht="25.5" outlineLevel="2">
      <c r="A19" s="43" t="s">
        <v>31</v>
      </c>
      <c r="B19" s="44"/>
      <c r="C19" s="44"/>
      <c r="D19" s="66">
        <v>0</v>
      </c>
      <c r="E19" s="10">
        <v>1736.8</v>
      </c>
      <c r="F19" s="39"/>
      <c r="G19" s="39"/>
      <c r="H19" s="40"/>
    </row>
    <row r="20" spans="1:8" s="7" customFormat="1" ht="14.25" outlineLevel="2">
      <c r="A20" s="37" t="s">
        <v>32</v>
      </c>
      <c r="B20" s="41">
        <f>B21+B22+B23+B26+B28+B29</f>
        <v>63291868.799999997</v>
      </c>
      <c r="C20" s="41">
        <f>C21+C22+C23+C26+C28+C29</f>
        <v>63291868.799999997</v>
      </c>
      <c r="D20" s="52">
        <f>D21+D22+D23+D26+D28+D29</f>
        <v>13999611.370000001</v>
      </c>
      <c r="E20" s="25">
        <f>E21+E22+E23+E26+E28+E29</f>
        <v>16418521.720000001</v>
      </c>
      <c r="F20" s="42">
        <f t="shared" si="0"/>
        <v>85.267185491776416</v>
      </c>
      <c r="G20" s="42">
        <f t="shared" si="1"/>
        <v>22.119130996492242</v>
      </c>
      <c r="H20" s="40">
        <f t="shared" si="2"/>
        <v>22.119130996492242</v>
      </c>
    </row>
    <row r="21" spans="1:8" ht="25.5" outlineLevel="2">
      <c r="A21" s="43" t="s">
        <v>34</v>
      </c>
      <c r="B21" s="44">
        <v>15278867.800000001</v>
      </c>
      <c r="C21" s="44">
        <v>15278867.800000001</v>
      </c>
      <c r="D21" s="66">
        <v>4114792.19</v>
      </c>
      <c r="E21" s="10">
        <v>6173076.1799999997</v>
      </c>
      <c r="F21" s="39">
        <f t="shared" si="0"/>
        <v>66.657077768316157</v>
      </c>
      <c r="G21" s="39">
        <f t="shared" si="1"/>
        <v>26.931263781207658</v>
      </c>
      <c r="H21" s="40">
        <f t="shared" si="2"/>
        <v>26.931263781207658</v>
      </c>
    </row>
    <row r="22" spans="1:8" outlineLevel="2">
      <c r="A22" s="43" t="s">
        <v>36</v>
      </c>
      <c r="B22" s="44">
        <v>1440000</v>
      </c>
      <c r="C22" s="44">
        <v>1440000</v>
      </c>
      <c r="D22" s="66">
        <v>1480036.73</v>
      </c>
      <c r="E22" s="10">
        <v>927990.64</v>
      </c>
      <c r="F22" s="39">
        <f t="shared" si="0"/>
        <v>159.4883252270734</v>
      </c>
      <c r="G22" s="39">
        <f t="shared" si="1"/>
        <v>102.78032847222222</v>
      </c>
      <c r="H22" s="40">
        <f t="shared" si="2"/>
        <v>102.78032847222222</v>
      </c>
    </row>
    <row r="23" spans="1:8" ht="25.5" outlineLevel="2">
      <c r="A23" s="43" t="s">
        <v>38</v>
      </c>
      <c r="B23" s="44">
        <f>B24+B25</f>
        <v>24575500</v>
      </c>
      <c r="C23" s="44">
        <f>C24+C25</f>
        <v>24575500</v>
      </c>
      <c r="D23" s="66">
        <f>D24+D25</f>
        <v>5677855.04</v>
      </c>
      <c r="E23" s="10">
        <f>E24+E25</f>
        <v>5126321.84</v>
      </c>
      <c r="F23" s="39">
        <f t="shared" si="0"/>
        <v>110.75884849243099</v>
      </c>
      <c r="G23" s="39">
        <f t="shared" si="1"/>
        <v>23.103721348497487</v>
      </c>
      <c r="H23" s="40">
        <f t="shared" si="2"/>
        <v>23.103721348497487</v>
      </c>
    </row>
    <row r="24" spans="1:8" ht="15" customHeight="1" outlineLevel="3">
      <c r="A24" s="43" t="s">
        <v>40</v>
      </c>
      <c r="B24" s="44">
        <v>24575500</v>
      </c>
      <c r="C24" s="44">
        <v>24575500</v>
      </c>
      <c r="D24" s="66">
        <v>5490167.4000000004</v>
      </c>
      <c r="E24" s="10">
        <v>5088622.97</v>
      </c>
      <c r="F24" s="39">
        <f t="shared" si="0"/>
        <v>107.89102341374685</v>
      </c>
      <c r="G24" s="39">
        <f t="shared" si="1"/>
        <v>22.340002848365241</v>
      </c>
      <c r="H24" s="40">
        <f t="shared" si="2"/>
        <v>22.340002848365241</v>
      </c>
    </row>
    <row r="25" spans="1:8" ht="15" customHeight="1" outlineLevel="3">
      <c r="A25" s="43" t="s">
        <v>42</v>
      </c>
      <c r="B25" s="44"/>
      <c r="C25" s="44"/>
      <c r="D25" s="66">
        <v>187687.64</v>
      </c>
      <c r="E25" s="10">
        <v>37698.870000000003</v>
      </c>
      <c r="F25" s="39"/>
      <c r="G25" s="39"/>
      <c r="H25" s="40"/>
    </row>
    <row r="26" spans="1:8" ht="25.5" customHeight="1" outlineLevel="2">
      <c r="A26" s="43" t="s">
        <v>44</v>
      </c>
      <c r="B26" s="44">
        <v>20347501</v>
      </c>
      <c r="C26" s="44">
        <v>20347501</v>
      </c>
      <c r="D26" s="66">
        <v>2533392.19</v>
      </c>
      <c r="E26" s="10">
        <v>3607023.4</v>
      </c>
      <c r="F26" s="39">
        <f t="shared" si="0"/>
        <v>70.234980732312408</v>
      </c>
      <c r="G26" s="39">
        <f t="shared" si="1"/>
        <v>12.450630620438352</v>
      </c>
      <c r="H26" s="40">
        <f t="shared" si="2"/>
        <v>12.450630620438352</v>
      </c>
    </row>
    <row r="27" spans="1:8" ht="25.5" outlineLevel="3">
      <c r="A27" s="43" t="s">
        <v>46</v>
      </c>
      <c r="B27" s="44">
        <v>20347501</v>
      </c>
      <c r="C27" s="44">
        <v>20347501</v>
      </c>
      <c r="D27" s="66">
        <v>2533392.19</v>
      </c>
      <c r="E27" s="10">
        <v>3589467.4</v>
      </c>
      <c r="F27" s="39">
        <f t="shared" si="0"/>
        <v>70.578498358837308</v>
      </c>
      <c r="G27" s="39">
        <f t="shared" si="1"/>
        <v>12.450630620438352</v>
      </c>
      <c r="H27" s="40">
        <f t="shared" si="2"/>
        <v>12.450630620438352</v>
      </c>
    </row>
    <row r="28" spans="1:8" outlineLevel="2">
      <c r="A28" s="43" t="s">
        <v>48</v>
      </c>
      <c r="B28" s="44">
        <v>1650000</v>
      </c>
      <c r="C28" s="44">
        <v>1650000</v>
      </c>
      <c r="D28" s="66">
        <v>185172.08</v>
      </c>
      <c r="E28" s="10">
        <v>564110.55000000005</v>
      </c>
      <c r="F28" s="39">
        <f t="shared" si="0"/>
        <v>32.825494931800151</v>
      </c>
      <c r="G28" s="39">
        <f t="shared" si="1"/>
        <v>11.222550303030303</v>
      </c>
      <c r="H28" s="40">
        <f t="shared" si="2"/>
        <v>11.222550303030303</v>
      </c>
    </row>
    <row r="29" spans="1:8" ht="15" customHeight="1" outlineLevel="2">
      <c r="A29" s="43" t="s">
        <v>50</v>
      </c>
      <c r="B29" s="44">
        <f>B30+B31</f>
        <v>0</v>
      </c>
      <c r="C29" s="44">
        <f>C30+C31</f>
        <v>0</v>
      </c>
      <c r="D29" s="66">
        <f>D30+D31</f>
        <v>8363.14</v>
      </c>
      <c r="E29" s="10">
        <f>E30+E31</f>
        <v>19999.11</v>
      </c>
      <c r="F29" s="39"/>
      <c r="G29" s="39"/>
      <c r="H29" s="40"/>
    </row>
    <row r="30" spans="1:8" ht="15" customHeight="1" outlineLevel="3">
      <c r="A30" s="43" t="s">
        <v>52</v>
      </c>
      <c r="B30" s="44"/>
      <c r="C30" s="44"/>
      <c r="D30" s="66">
        <v>3363.14</v>
      </c>
      <c r="E30" s="10">
        <v>17852.310000000001</v>
      </c>
      <c r="F30" s="39"/>
      <c r="G30" s="39"/>
      <c r="H30" s="40"/>
    </row>
    <row r="31" spans="1:8" ht="15" customHeight="1" outlineLevel="3">
      <c r="A31" s="43" t="s">
        <v>54</v>
      </c>
      <c r="B31" s="44"/>
      <c r="C31" s="44"/>
      <c r="D31" s="66">
        <v>5000</v>
      </c>
      <c r="E31" s="10">
        <v>2146.8000000000002</v>
      </c>
      <c r="F31" s="39"/>
      <c r="G31" s="39"/>
      <c r="H31" s="40"/>
    </row>
    <row r="32" spans="1:8">
      <c r="A32" s="32" t="s">
        <v>55</v>
      </c>
      <c r="B32" s="33">
        <f>B33+B38+B39+B40</f>
        <v>2092436031.5</v>
      </c>
      <c r="C32" s="33">
        <f>C33+C38+C39+C40</f>
        <v>2156537028.1999998</v>
      </c>
      <c r="D32" s="33">
        <f>D33+D38+D39+D40</f>
        <v>404191769.23000008</v>
      </c>
      <c r="E32" s="59">
        <f>E33+E38+E39+E40</f>
        <v>642098787.53999996</v>
      </c>
      <c r="F32" s="42">
        <f t="shared" si="0"/>
        <v>62.948533321256384</v>
      </c>
      <c r="G32" s="42">
        <f t="shared" si="1"/>
        <v>19.316804105129464</v>
      </c>
      <c r="H32" s="40">
        <f t="shared" si="2"/>
        <v>18.742630613088405</v>
      </c>
    </row>
    <row r="33" spans="1:8" ht="46.5" customHeight="1">
      <c r="A33" s="46" t="s">
        <v>56</v>
      </c>
      <c r="B33" s="33">
        <f>B34+B35+B36+B37</f>
        <v>2092436031.5</v>
      </c>
      <c r="C33" s="33">
        <f>C34+C35+C36+C37</f>
        <v>2156537028.1999998</v>
      </c>
      <c r="D33" s="33">
        <f>D34+D35+D36+D37</f>
        <v>405871520.31000006</v>
      </c>
      <c r="E33" s="59">
        <f>E34+E35+E36+E37</f>
        <v>642011987.89999998</v>
      </c>
      <c r="F33" s="42">
        <f t="shared" si="0"/>
        <v>63.218682510523273</v>
      </c>
      <c r="G33" s="42">
        <f t="shared" si="1"/>
        <v>19.397081401769011</v>
      </c>
      <c r="H33" s="40">
        <f t="shared" si="2"/>
        <v>18.820521744009628</v>
      </c>
    </row>
    <row r="34" spans="1:8">
      <c r="A34" s="47" t="s">
        <v>57</v>
      </c>
      <c r="B34" s="48"/>
      <c r="C34" s="54">
        <v>2187360</v>
      </c>
      <c r="D34" s="54">
        <v>364560</v>
      </c>
      <c r="E34" s="12">
        <v>364560</v>
      </c>
      <c r="F34" s="39"/>
      <c r="G34" s="39"/>
      <c r="H34" s="40"/>
    </row>
    <row r="35" spans="1:8" ht="26.25">
      <c r="A35" s="47" t="s">
        <v>58</v>
      </c>
      <c r="B35" s="48">
        <v>692217476.69000006</v>
      </c>
      <c r="C35" s="54">
        <v>712352672.51999998</v>
      </c>
      <c r="D35" s="54">
        <v>40602807.780000001</v>
      </c>
      <c r="E35" s="12">
        <v>28297627.52</v>
      </c>
      <c r="F35" s="39">
        <f t="shared" si="0"/>
        <v>143.48484780677472</v>
      </c>
      <c r="G35" s="39">
        <f t="shared" si="1"/>
        <v>5.8656143693672451</v>
      </c>
      <c r="H35" s="40">
        <f t="shared" si="2"/>
        <v>5.6998182706838989</v>
      </c>
    </row>
    <row r="36" spans="1:8">
      <c r="A36" s="47" t="s">
        <v>59</v>
      </c>
      <c r="B36" s="48">
        <v>1218611642</v>
      </c>
      <c r="C36" s="54">
        <v>1223979340</v>
      </c>
      <c r="D36" s="54">
        <v>344756999.66000003</v>
      </c>
      <c r="E36" s="12">
        <v>350143308.83999997</v>
      </c>
      <c r="F36" s="39">
        <f t="shared" si="0"/>
        <v>98.461684389216401</v>
      </c>
      <c r="G36" s="39">
        <f t="shared" si="1"/>
        <v>28.290965536336149</v>
      </c>
      <c r="H36" s="40">
        <f t="shared" si="2"/>
        <v>28.166896972296936</v>
      </c>
    </row>
    <row r="37" spans="1:8">
      <c r="A37" s="47" t="s">
        <v>60</v>
      </c>
      <c r="B37" s="48">
        <v>181606912.81</v>
      </c>
      <c r="C37" s="54">
        <v>218017655.68000001</v>
      </c>
      <c r="D37" s="54">
        <v>20147152.870000001</v>
      </c>
      <c r="E37" s="12">
        <v>263206491.53999999</v>
      </c>
      <c r="F37" s="39">
        <f t="shared" si="0"/>
        <v>7.6545045496866857</v>
      </c>
      <c r="G37" s="39">
        <f t="shared" si="1"/>
        <v>11.09382487608182</v>
      </c>
      <c r="H37" s="40">
        <f t="shared" si="2"/>
        <v>9.2410648152145107</v>
      </c>
    </row>
    <row r="38" spans="1:8" ht="26.25">
      <c r="A38" s="47" t="s">
        <v>61</v>
      </c>
      <c r="B38" s="48"/>
      <c r="C38" s="54"/>
      <c r="D38" s="54"/>
      <c r="E38" s="12"/>
      <c r="F38" s="39"/>
      <c r="G38" s="39"/>
      <c r="H38" s="40"/>
    </row>
    <row r="39" spans="1:8" ht="51.75">
      <c r="A39" s="47" t="s">
        <v>62</v>
      </c>
      <c r="B39" s="48"/>
      <c r="C39" s="54"/>
      <c r="D39" s="54">
        <v>30746</v>
      </c>
      <c r="E39" s="12">
        <v>653991.26</v>
      </c>
      <c r="F39" s="39">
        <f t="shared" si="0"/>
        <v>4.7012860691746861</v>
      </c>
      <c r="G39" s="39"/>
      <c r="H39" s="40"/>
    </row>
    <row r="40" spans="1:8" ht="39">
      <c r="A40" s="47" t="s">
        <v>63</v>
      </c>
      <c r="B40" s="48"/>
      <c r="C40" s="54"/>
      <c r="D40" s="54">
        <v>-1710497.08</v>
      </c>
      <c r="E40" s="15">
        <v>-567191.62</v>
      </c>
      <c r="F40" s="39">
        <f t="shared" si="0"/>
        <v>301.57305215475503</v>
      </c>
      <c r="G40" s="39"/>
      <c r="H40" s="40"/>
    </row>
    <row r="41" spans="1:8" s="7" customFormat="1" ht="14.25">
      <c r="A41" s="32" t="s">
        <v>64</v>
      </c>
      <c r="B41" s="33">
        <v>-41900000</v>
      </c>
      <c r="C41" s="33">
        <v>-75142739.400000006</v>
      </c>
      <c r="D41" s="33">
        <v>-17984561.129999999</v>
      </c>
      <c r="E41" s="33">
        <v>38787544.439999998</v>
      </c>
      <c r="F41" s="39">
        <f t="shared" si="0"/>
        <v>-46.366846341149817</v>
      </c>
      <c r="G41" s="39">
        <f t="shared" si="1"/>
        <v>42.922580262529827</v>
      </c>
      <c r="H41" s="40">
        <f t="shared" si="2"/>
        <v>23.93386410131329</v>
      </c>
    </row>
    <row r="42" spans="1:8">
      <c r="E42" s="13"/>
      <c r="F42" s="13"/>
    </row>
    <row r="43" spans="1:8">
      <c r="E43" s="13"/>
      <c r="F43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3"/>
  <sheetViews>
    <sheetView showGridLines="0" showZeros="0" topLeftCell="A15" workbookViewId="0">
      <pane xSplit="1" topLeftCell="B1" activePane="topRight" state="frozen"/>
      <selection activeCell="B1" sqref="B1"/>
      <selection pane="topRight" activeCell="D39" sqref="D39:D40"/>
    </sheetView>
  </sheetViews>
  <sheetFormatPr defaultRowHeight="15" outlineLevelRow="3"/>
  <cols>
    <col min="1" max="1" width="62.85546875" style="2" customWidth="1"/>
    <col min="2" max="5" width="17.28515625" style="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49" t="s">
        <v>94</v>
      </c>
      <c r="B1" s="149"/>
      <c r="C1" s="149"/>
      <c r="D1" s="149"/>
      <c r="E1" s="149"/>
      <c r="F1" s="149"/>
      <c r="G1" s="149"/>
      <c r="H1" s="149"/>
    </row>
    <row r="2" spans="1:8" ht="37.5" customHeight="1">
      <c r="A2" s="150" t="s">
        <v>2</v>
      </c>
      <c r="B2" s="151" t="s">
        <v>90</v>
      </c>
      <c r="C2" s="151"/>
      <c r="D2" s="152" t="s">
        <v>91</v>
      </c>
      <c r="E2" s="155" t="s">
        <v>76</v>
      </c>
      <c r="F2" s="150" t="s">
        <v>92</v>
      </c>
      <c r="G2" s="151" t="s">
        <v>93</v>
      </c>
      <c r="H2" s="151"/>
    </row>
    <row r="3" spans="1:8" ht="51" customHeight="1">
      <c r="A3" s="150"/>
      <c r="B3" s="61" t="s">
        <v>66</v>
      </c>
      <c r="C3" s="60" t="s">
        <v>67</v>
      </c>
      <c r="D3" s="152"/>
      <c r="E3" s="155"/>
      <c r="F3" s="150"/>
      <c r="G3" s="60" t="s">
        <v>72</v>
      </c>
      <c r="H3" s="36" t="s">
        <v>73</v>
      </c>
    </row>
    <row r="4" spans="1:8" s="7" customFormat="1" ht="15" customHeight="1">
      <c r="A4" s="37" t="s">
        <v>4</v>
      </c>
      <c r="B4" s="38">
        <f>B5+B32</f>
        <v>2673075019.1199999</v>
      </c>
      <c r="C4" s="38">
        <f>C5+C32</f>
        <v>2733286811.8099999</v>
      </c>
      <c r="D4" s="52">
        <f>D5+D32</f>
        <v>284665494.69</v>
      </c>
      <c r="E4" s="6">
        <f>E5+E32</f>
        <v>284960188.43000001</v>
      </c>
      <c r="F4" s="39">
        <f>D4/E4*100</f>
        <v>99.896584241601033</v>
      </c>
      <c r="G4" s="39">
        <f>D4/B4*100</f>
        <v>10.649364221125166</v>
      </c>
      <c r="H4" s="40">
        <f>D4/C4*100</f>
        <v>10.414768529230663</v>
      </c>
    </row>
    <row r="5" spans="1:8" s="7" customFormat="1" ht="15" customHeight="1" outlineLevel="1">
      <c r="A5" s="37" t="s">
        <v>6</v>
      </c>
      <c r="B5" s="41">
        <f>B6+B20</f>
        <v>580638987.62</v>
      </c>
      <c r="C5" s="41">
        <f>C6+C20</f>
        <v>580638987.62</v>
      </c>
      <c r="D5" s="52">
        <f>D6+D20</f>
        <v>18073696.140000001</v>
      </c>
      <c r="E5" s="25">
        <f>E6+E20</f>
        <v>68598039.059999987</v>
      </c>
      <c r="F5" s="42">
        <f t="shared" ref="F5:F41" si="0">D5/E5*100</f>
        <v>26.347248970472254</v>
      </c>
      <c r="G5" s="42">
        <f t="shared" ref="G5:G41" si="1">D5/B5*100</f>
        <v>3.1127252088398096</v>
      </c>
      <c r="H5" s="40">
        <f t="shared" ref="H5:H41" si="2">D5/C5*100</f>
        <v>3.1127252088398096</v>
      </c>
    </row>
    <row r="6" spans="1:8" s="7" customFormat="1" ht="15" customHeight="1" outlineLevel="1">
      <c r="A6" s="37" t="s">
        <v>7</v>
      </c>
      <c r="B6" s="41">
        <f>B7+B10+B11+B17+B18+B19</f>
        <v>517347118.81999999</v>
      </c>
      <c r="C6" s="41">
        <f>C7+C10+C11+C17+C18+C19</f>
        <v>517347118.81999999</v>
      </c>
      <c r="D6" s="52">
        <f>D7+D10+D11+D17+D18+D19</f>
        <v>9579923.9600000009</v>
      </c>
      <c r="E6" s="25">
        <f>E7+E10+E11+E17+E18+E19</f>
        <v>60189971.729999989</v>
      </c>
      <c r="F6" s="42">
        <f t="shared" si="0"/>
        <v>15.916146302532916</v>
      </c>
      <c r="G6" s="42">
        <f t="shared" si="1"/>
        <v>1.8517400815627492</v>
      </c>
      <c r="H6" s="40">
        <f t="shared" si="2"/>
        <v>1.8517400815627492</v>
      </c>
    </row>
    <row r="7" spans="1:8" ht="15" customHeight="1" outlineLevel="2">
      <c r="A7" s="43" t="s">
        <v>9</v>
      </c>
      <c r="B7" s="44">
        <f>B8+B9</f>
        <v>339247130</v>
      </c>
      <c r="C7" s="44">
        <f>C8+C9</f>
        <v>339247130</v>
      </c>
      <c r="D7" s="53">
        <f>D8+D9</f>
        <v>7275824.2999999998</v>
      </c>
      <c r="E7" s="10">
        <f>E8+E9</f>
        <v>44779677.509999998</v>
      </c>
      <c r="F7" s="39">
        <f t="shared" si="0"/>
        <v>16.248049795300997</v>
      </c>
      <c r="G7" s="39">
        <f t="shared" si="1"/>
        <v>2.1446973773956466</v>
      </c>
      <c r="H7" s="40">
        <f t="shared" si="2"/>
        <v>2.1446973773956466</v>
      </c>
    </row>
    <row r="8" spans="1:8" ht="15" customHeight="1" outlineLevel="3">
      <c r="A8" s="43" t="s">
        <v>11</v>
      </c>
      <c r="B8" s="44">
        <v>8778405</v>
      </c>
      <c r="C8" s="44">
        <v>8778405</v>
      </c>
      <c r="D8" s="53">
        <v>282433.58</v>
      </c>
      <c r="E8" s="10">
        <v>1171951.6499999999</v>
      </c>
      <c r="F8" s="39">
        <f t="shared" si="0"/>
        <v>24.099422531637721</v>
      </c>
      <c r="G8" s="39">
        <f t="shared" si="1"/>
        <v>3.2173678475759546</v>
      </c>
      <c r="H8" s="40">
        <f t="shared" si="2"/>
        <v>3.2173678475759546</v>
      </c>
    </row>
    <row r="9" spans="1:8" ht="15" customHeight="1" outlineLevel="3">
      <c r="A9" s="43" t="s">
        <v>13</v>
      </c>
      <c r="B9" s="44">
        <v>330468725</v>
      </c>
      <c r="C9" s="44">
        <v>330468725</v>
      </c>
      <c r="D9" s="53">
        <v>6993390.7199999997</v>
      </c>
      <c r="E9" s="10">
        <v>43607725.859999999</v>
      </c>
      <c r="F9" s="39">
        <f t="shared" si="0"/>
        <v>16.037045230131614</v>
      </c>
      <c r="G9" s="39">
        <f t="shared" si="1"/>
        <v>2.1162034985307612</v>
      </c>
      <c r="H9" s="40">
        <f t="shared" si="2"/>
        <v>2.1162034985307612</v>
      </c>
    </row>
    <row r="10" spans="1:8" ht="25.5" outlineLevel="2">
      <c r="A10" s="43" t="s">
        <v>15</v>
      </c>
      <c r="B10" s="44">
        <v>32950360</v>
      </c>
      <c r="C10" s="44">
        <v>32950360</v>
      </c>
      <c r="D10" s="53">
        <v>4189263.44</v>
      </c>
      <c r="E10" s="10">
        <v>2989129.57</v>
      </c>
      <c r="F10" s="39">
        <f t="shared" si="0"/>
        <v>140.14994472119855</v>
      </c>
      <c r="G10" s="39">
        <f t="shared" si="1"/>
        <v>12.713862428210193</v>
      </c>
      <c r="H10" s="40">
        <f t="shared" si="2"/>
        <v>12.713862428210193</v>
      </c>
    </row>
    <row r="11" spans="1:8" ht="15" customHeight="1" outlineLevel="2">
      <c r="A11" s="43" t="s">
        <v>17</v>
      </c>
      <c r="B11" s="44">
        <f>B12+B13+B14+B15+B16</f>
        <v>112789628.81999999</v>
      </c>
      <c r="C11" s="44">
        <f>C12+C13+C14+C15+C16</f>
        <v>112789628.81999999</v>
      </c>
      <c r="D11" s="53">
        <f>D12+D13+D14+D15+D16</f>
        <v>-3724534.9499999997</v>
      </c>
      <c r="E11" s="10">
        <f>E12+E13+E14+E15+E16</f>
        <v>8011968.0500000007</v>
      </c>
      <c r="F11" s="39">
        <f t="shared" si="0"/>
        <v>-46.487141820292202</v>
      </c>
      <c r="G11" s="39">
        <f t="shared" si="1"/>
        <v>-3.3021963002856878</v>
      </c>
      <c r="H11" s="40">
        <f t="shared" si="2"/>
        <v>-3.3021963002856878</v>
      </c>
    </row>
    <row r="12" spans="1:8" ht="25.5" customHeight="1" outlineLevel="3">
      <c r="A12" s="43" t="s">
        <v>19</v>
      </c>
      <c r="B12" s="44">
        <v>97401544.819999993</v>
      </c>
      <c r="C12" s="44">
        <v>97401544.819999993</v>
      </c>
      <c r="D12" s="53">
        <v>-1503624.7</v>
      </c>
      <c r="E12" s="10">
        <v>5719783.2300000004</v>
      </c>
      <c r="F12" s="39">
        <f t="shared" si="0"/>
        <v>-26.288141342727073</v>
      </c>
      <c r="G12" s="39">
        <f t="shared" si="1"/>
        <v>-1.5437380410944492</v>
      </c>
      <c r="H12" s="40">
        <f t="shared" si="2"/>
        <v>-1.5437380410944492</v>
      </c>
    </row>
    <row r="13" spans="1:8" ht="15" customHeight="1" outlineLevel="3">
      <c r="A13" s="43" t="s">
        <v>21</v>
      </c>
      <c r="B13" s="44">
        <v>0</v>
      </c>
      <c r="C13" s="44">
        <v>0</v>
      </c>
      <c r="D13" s="53">
        <v>-440862.6</v>
      </c>
      <c r="E13" s="10">
        <v>-54104.82</v>
      </c>
      <c r="F13" s="39">
        <f t="shared" si="0"/>
        <v>814.83054559649213</v>
      </c>
      <c r="G13" s="39"/>
      <c r="H13" s="40"/>
    </row>
    <row r="14" spans="1:8" ht="15" customHeight="1" outlineLevel="3">
      <c r="A14" s="43" t="s">
        <v>23</v>
      </c>
      <c r="B14" s="44">
        <v>165667</v>
      </c>
      <c r="C14" s="44">
        <v>165667</v>
      </c>
      <c r="D14" s="53"/>
      <c r="E14" s="10">
        <v>-11692.3</v>
      </c>
      <c r="F14" s="39"/>
      <c r="G14" s="39">
        <f t="shared" si="1"/>
        <v>0</v>
      </c>
      <c r="H14" s="40">
        <f t="shared" si="2"/>
        <v>0</v>
      </c>
    </row>
    <row r="15" spans="1:8" ht="15" customHeight="1" outlineLevel="3">
      <c r="A15" s="43" t="s">
        <v>25</v>
      </c>
      <c r="B15" s="44">
        <v>15222417</v>
      </c>
      <c r="C15" s="44">
        <v>15222417</v>
      </c>
      <c r="D15" s="53">
        <v>-1780047.65</v>
      </c>
      <c r="E15" s="10">
        <v>2357981.94</v>
      </c>
      <c r="F15" s="39">
        <f t="shared" si="0"/>
        <v>-75.490300404930153</v>
      </c>
      <c r="G15" s="39">
        <f t="shared" si="1"/>
        <v>-11.693594059340247</v>
      </c>
      <c r="H15" s="40">
        <f t="shared" si="2"/>
        <v>-11.693594059340247</v>
      </c>
    </row>
    <row r="16" spans="1:8" ht="15" customHeight="1" outlineLevel="3">
      <c r="A16" s="43" t="s">
        <v>26</v>
      </c>
      <c r="B16" s="44">
        <v>0</v>
      </c>
      <c r="C16" s="44">
        <v>0</v>
      </c>
      <c r="D16" s="53">
        <v>0</v>
      </c>
      <c r="E16" s="10">
        <v>0</v>
      </c>
      <c r="F16" s="39"/>
      <c r="G16" s="39"/>
      <c r="H16" s="40"/>
    </row>
    <row r="17" spans="1:8" ht="15" customHeight="1" outlineLevel="2">
      <c r="A17" s="43" t="s">
        <v>28</v>
      </c>
      <c r="B17" s="44">
        <v>22660000</v>
      </c>
      <c r="C17" s="44">
        <v>22660000</v>
      </c>
      <c r="D17" s="53">
        <v>507766.69</v>
      </c>
      <c r="E17" s="10">
        <v>3049869.65</v>
      </c>
      <c r="F17" s="39">
        <f t="shared" si="0"/>
        <v>16.648799728211337</v>
      </c>
      <c r="G17" s="39">
        <f t="shared" si="1"/>
        <v>2.2408062224183585</v>
      </c>
      <c r="H17" s="40">
        <f t="shared" si="2"/>
        <v>2.2408062224183585</v>
      </c>
    </row>
    <row r="18" spans="1:8" ht="15" customHeight="1" outlineLevel="2">
      <c r="A18" s="43" t="s">
        <v>30</v>
      </c>
      <c r="B18" s="44">
        <v>9700000</v>
      </c>
      <c r="C18" s="44">
        <v>9700000</v>
      </c>
      <c r="D18" s="53">
        <v>1334917.95</v>
      </c>
      <c r="E18" s="10">
        <v>1357590.15</v>
      </c>
      <c r="F18" s="39">
        <f t="shared" si="0"/>
        <v>98.329967258527915</v>
      </c>
      <c r="G18" s="39">
        <f t="shared" si="1"/>
        <v>13.762040721649486</v>
      </c>
      <c r="H18" s="40">
        <f t="shared" si="2"/>
        <v>13.762040721649486</v>
      </c>
    </row>
    <row r="19" spans="1:8" ht="25.5" outlineLevel="2">
      <c r="A19" s="43" t="s">
        <v>31</v>
      </c>
      <c r="B19" s="44"/>
      <c r="C19" s="44"/>
      <c r="D19" s="53">
        <v>-3313.47</v>
      </c>
      <c r="E19" s="10">
        <v>1736.8</v>
      </c>
      <c r="F19" s="39"/>
      <c r="G19" s="39"/>
      <c r="H19" s="40"/>
    </row>
    <row r="20" spans="1:8" s="7" customFormat="1" ht="14.25" outlineLevel="2">
      <c r="A20" s="37" t="s">
        <v>32</v>
      </c>
      <c r="B20" s="41">
        <f>B21+B22+B23+B26+B28+B29</f>
        <v>63291868.799999997</v>
      </c>
      <c r="C20" s="41">
        <f>C21+C22+C23+C26+C28+C29</f>
        <v>63291868.799999997</v>
      </c>
      <c r="D20" s="52">
        <f>D21+D22+D23+D26+D28+D29</f>
        <v>8493772.1800000016</v>
      </c>
      <c r="E20" s="25">
        <f>E21+E22+E23+E26+E28+E29</f>
        <v>8408067.3300000001</v>
      </c>
      <c r="F20" s="42">
        <f t="shared" si="0"/>
        <v>101.01931688503738</v>
      </c>
      <c r="G20" s="42">
        <f t="shared" si="1"/>
        <v>13.420005351461517</v>
      </c>
      <c r="H20" s="40">
        <f t="shared" si="2"/>
        <v>13.420005351461517</v>
      </c>
    </row>
    <row r="21" spans="1:8" ht="25.5" outlineLevel="2">
      <c r="A21" s="43" t="s">
        <v>34</v>
      </c>
      <c r="B21" s="44">
        <v>15278867.800000001</v>
      </c>
      <c r="C21" s="44">
        <v>15278867.800000001</v>
      </c>
      <c r="D21" s="53">
        <v>2725000.9</v>
      </c>
      <c r="E21" s="10">
        <v>3554733.48</v>
      </c>
      <c r="F21" s="39">
        <f t="shared" si="0"/>
        <v>76.65837439942193</v>
      </c>
      <c r="G21" s="39">
        <f t="shared" si="1"/>
        <v>17.835097048224998</v>
      </c>
      <c r="H21" s="40">
        <f t="shared" si="2"/>
        <v>17.835097048224998</v>
      </c>
    </row>
    <row r="22" spans="1:8" outlineLevel="2">
      <c r="A22" s="43" t="s">
        <v>36</v>
      </c>
      <c r="B22" s="44">
        <v>1440000</v>
      </c>
      <c r="C22" s="44">
        <v>1440000</v>
      </c>
      <c r="D22" s="53">
        <v>517700.01</v>
      </c>
      <c r="E22" s="10">
        <v>264245.73</v>
      </c>
      <c r="F22" s="39">
        <f t="shared" si="0"/>
        <v>195.91613079235</v>
      </c>
      <c r="G22" s="39">
        <f t="shared" si="1"/>
        <v>35.951389583333331</v>
      </c>
      <c r="H22" s="40">
        <f t="shared" si="2"/>
        <v>35.951389583333331</v>
      </c>
    </row>
    <row r="23" spans="1:8" ht="25.5" outlineLevel="2">
      <c r="A23" s="43" t="s">
        <v>38</v>
      </c>
      <c r="B23" s="44">
        <f>B24+B25</f>
        <v>24575500</v>
      </c>
      <c r="C23" s="44">
        <f>C24+C25</f>
        <v>24575500</v>
      </c>
      <c r="D23" s="53">
        <f>D24+D25</f>
        <v>3795426.47</v>
      </c>
      <c r="E23" s="10">
        <f>E24+E25</f>
        <v>3177390.15</v>
      </c>
      <c r="F23" s="39">
        <f t="shared" si="0"/>
        <v>119.45106804085739</v>
      </c>
      <c r="G23" s="39">
        <f t="shared" si="1"/>
        <v>15.443944049968467</v>
      </c>
      <c r="H23" s="40">
        <f t="shared" si="2"/>
        <v>15.443944049968467</v>
      </c>
    </row>
    <row r="24" spans="1:8" ht="15" customHeight="1" outlineLevel="3">
      <c r="A24" s="43" t="s">
        <v>40</v>
      </c>
      <c r="B24" s="44">
        <v>24575500</v>
      </c>
      <c r="C24" s="44">
        <v>24575500</v>
      </c>
      <c r="D24" s="53">
        <v>3680690.83</v>
      </c>
      <c r="E24" s="10">
        <v>3170736.28</v>
      </c>
      <c r="F24" s="39">
        <f t="shared" si="0"/>
        <v>116.08315876714919</v>
      </c>
      <c r="G24" s="39">
        <f t="shared" si="1"/>
        <v>14.977074037150819</v>
      </c>
      <c r="H24" s="40">
        <f t="shared" si="2"/>
        <v>14.977074037150819</v>
      </c>
    </row>
    <row r="25" spans="1:8" ht="15" customHeight="1" outlineLevel="3">
      <c r="A25" s="43" t="s">
        <v>42</v>
      </c>
      <c r="B25" s="44"/>
      <c r="C25" s="44"/>
      <c r="D25" s="53">
        <v>114735.64</v>
      </c>
      <c r="E25" s="10">
        <v>6653.87</v>
      </c>
      <c r="F25" s="39"/>
      <c r="G25" s="39"/>
      <c r="H25" s="40"/>
    </row>
    <row r="26" spans="1:8" ht="25.5" customHeight="1" outlineLevel="2">
      <c r="A26" s="43" t="s">
        <v>44</v>
      </c>
      <c r="B26" s="44">
        <v>20347501</v>
      </c>
      <c r="C26" s="44">
        <v>20347501</v>
      </c>
      <c r="D26" s="53">
        <v>1365871.74</v>
      </c>
      <c r="E26" s="10">
        <v>961520.39</v>
      </c>
      <c r="F26" s="39">
        <f t="shared" si="0"/>
        <v>142.05333076711977</v>
      </c>
      <c r="G26" s="39">
        <f t="shared" si="1"/>
        <v>6.7127247714596496</v>
      </c>
      <c r="H26" s="40">
        <f t="shared" si="2"/>
        <v>6.7127247714596496</v>
      </c>
    </row>
    <row r="27" spans="1:8" ht="25.5" outlineLevel="3">
      <c r="A27" s="43" t="s">
        <v>46</v>
      </c>
      <c r="B27" s="44">
        <v>20347501</v>
      </c>
      <c r="C27" s="44">
        <v>20347501</v>
      </c>
      <c r="D27" s="53">
        <v>1365871.74</v>
      </c>
      <c r="E27" s="10">
        <v>943964.39</v>
      </c>
      <c r="F27" s="39">
        <f t="shared" si="0"/>
        <v>144.69526122696217</v>
      </c>
      <c r="G27" s="39">
        <f t="shared" si="1"/>
        <v>6.7127247714596496</v>
      </c>
      <c r="H27" s="40">
        <f t="shared" si="2"/>
        <v>6.7127247714596496</v>
      </c>
    </row>
    <row r="28" spans="1:8" outlineLevel="2">
      <c r="A28" s="43" t="s">
        <v>48</v>
      </c>
      <c r="B28" s="44">
        <v>1650000</v>
      </c>
      <c r="C28" s="44">
        <v>1650000</v>
      </c>
      <c r="D28" s="53">
        <v>98080.25</v>
      </c>
      <c r="E28" s="10">
        <v>448030.78</v>
      </c>
      <c r="F28" s="39">
        <f t="shared" si="0"/>
        <v>21.891408889362467</v>
      </c>
      <c r="G28" s="39">
        <f t="shared" si="1"/>
        <v>5.9442575757575753</v>
      </c>
      <c r="H28" s="40">
        <f t="shared" si="2"/>
        <v>5.9442575757575753</v>
      </c>
    </row>
    <row r="29" spans="1:8" ht="15" customHeight="1" outlineLevel="2">
      <c r="A29" s="43" t="s">
        <v>50</v>
      </c>
      <c r="B29" s="44">
        <f>B30+B31</f>
        <v>0</v>
      </c>
      <c r="C29" s="44">
        <f>C30+C31</f>
        <v>0</v>
      </c>
      <c r="D29" s="53">
        <f>D30+D31</f>
        <v>-8307.19</v>
      </c>
      <c r="E29" s="10">
        <f>E30+E31</f>
        <v>2146.8000000000002</v>
      </c>
      <c r="F29" s="39"/>
      <c r="G29" s="39"/>
      <c r="H29" s="40"/>
    </row>
    <row r="30" spans="1:8" ht="15" customHeight="1" outlineLevel="3">
      <c r="A30" s="43" t="s">
        <v>52</v>
      </c>
      <c r="B30" s="44"/>
      <c r="C30" s="44"/>
      <c r="D30" s="53">
        <v>-8307.19</v>
      </c>
      <c r="E30" s="10"/>
      <c r="F30" s="39"/>
      <c r="G30" s="39"/>
      <c r="H30" s="40"/>
    </row>
    <row r="31" spans="1:8" ht="15" customHeight="1" outlineLevel="3">
      <c r="A31" s="43" t="s">
        <v>54</v>
      </c>
      <c r="B31" s="44"/>
      <c r="C31" s="44"/>
      <c r="D31" s="53"/>
      <c r="E31" s="10">
        <v>2146.8000000000002</v>
      </c>
      <c r="F31" s="39"/>
      <c r="G31" s="39"/>
      <c r="H31" s="40"/>
    </row>
    <row r="32" spans="1:8">
      <c r="A32" s="32" t="s">
        <v>55</v>
      </c>
      <c r="B32" s="33">
        <f>B33+B38+B39+B40</f>
        <v>2092436031.5</v>
      </c>
      <c r="C32" s="33">
        <f>C33+C38+C39+C40</f>
        <v>2152647824.1900001</v>
      </c>
      <c r="D32" s="33">
        <f>D33+D38+D39+D40</f>
        <v>266591798.54999998</v>
      </c>
      <c r="E32" s="59">
        <f>E33+E38+E39+E40</f>
        <v>216362149.37</v>
      </c>
      <c r="F32" s="42">
        <f t="shared" si="0"/>
        <v>123.21554362732017</v>
      </c>
      <c r="G32" s="42">
        <f t="shared" si="1"/>
        <v>12.740738284787081</v>
      </c>
      <c r="H32" s="40">
        <f t="shared" si="2"/>
        <v>12.384366618367467</v>
      </c>
    </row>
    <row r="33" spans="1:8" ht="46.5" customHeight="1">
      <c r="A33" s="46" t="s">
        <v>56</v>
      </c>
      <c r="B33" s="33">
        <f>B34+B35+B36+B37</f>
        <v>2092436031.5</v>
      </c>
      <c r="C33" s="33">
        <f>C34+C35+C36+C37</f>
        <v>2152647824.1900001</v>
      </c>
      <c r="D33" s="33">
        <f>D34+D35+D36+D37</f>
        <v>268271549.63</v>
      </c>
      <c r="E33" s="59">
        <f>E34+E35+E36+E37</f>
        <v>216275349.73000002</v>
      </c>
      <c r="F33" s="42">
        <f t="shared" si="0"/>
        <v>124.04166723804283</v>
      </c>
      <c r="G33" s="42">
        <f t="shared" si="1"/>
        <v>12.821015581426629</v>
      </c>
      <c r="H33" s="40">
        <f t="shared" si="2"/>
        <v>12.46239847574442</v>
      </c>
    </row>
    <row r="34" spans="1:8">
      <c r="A34" s="47" t="s">
        <v>57</v>
      </c>
      <c r="B34" s="48"/>
      <c r="C34" s="54">
        <v>2187360</v>
      </c>
      <c r="D34" s="54">
        <v>182280</v>
      </c>
      <c r="E34" s="12">
        <v>182280</v>
      </c>
      <c r="F34" s="39"/>
      <c r="G34" s="39"/>
      <c r="H34" s="40"/>
    </row>
    <row r="35" spans="1:8" ht="26.25">
      <c r="A35" s="47" t="s">
        <v>58</v>
      </c>
      <c r="B35" s="48">
        <v>692217476.69000006</v>
      </c>
      <c r="C35" s="54">
        <v>713976216.50999999</v>
      </c>
      <c r="D35" s="54">
        <v>31204472.600000001</v>
      </c>
      <c r="E35" s="12">
        <v>17533986.420000002</v>
      </c>
      <c r="F35" s="39">
        <f t="shared" si="0"/>
        <v>177.96564827041769</v>
      </c>
      <c r="G35" s="39">
        <f t="shared" si="1"/>
        <v>4.5079001398825547</v>
      </c>
      <c r="H35" s="40">
        <f t="shared" si="2"/>
        <v>4.3705198966614249</v>
      </c>
    </row>
    <row r="36" spans="1:8">
      <c r="A36" s="47" t="s">
        <v>59</v>
      </c>
      <c r="B36" s="48">
        <v>1218611642</v>
      </c>
      <c r="C36" s="54">
        <v>1218611642</v>
      </c>
      <c r="D36" s="54">
        <v>230993290.34999999</v>
      </c>
      <c r="E36" s="12">
        <v>194864868.56</v>
      </c>
      <c r="F36" s="39">
        <f t="shared" si="0"/>
        <v>118.54024384024657</v>
      </c>
      <c r="G36" s="39">
        <f t="shared" si="1"/>
        <v>18.955447526407269</v>
      </c>
      <c r="H36" s="40">
        <f t="shared" si="2"/>
        <v>18.955447526407269</v>
      </c>
    </row>
    <row r="37" spans="1:8">
      <c r="A37" s="47" t="s">
        <v>60</v>
      </c>
      <c r="B37" s="48">
        <v>181606912.81</v>
      </c>
      <c r="C37" s="54">
        <v>217872605.68000001</v>
      </c>
      <c r="D37" s="54">
        <v>5891506.6799999997</v>
      </c>
      <c r="E37" s="12">
        <v>3694214.75</v>
      </c>
      <c r="F37" s="39">
        <f t="shared" si="0"/>
        <v>159.47926903816295</v>
      </c>
      <c r="G37" s="39">
        <f t="shared" si="1"/>
        <v>3.2440982498082471</v>
      </c>
      <c r="H37" s="40">
        <f t="shared" si="2"/>
        <v>2.7041062191421803</v>
      </c>
    </row>
    <row r="38" spans="1:8" ht="26.25">
      <c r="A38" s="47" t="s">
        <v>61</v>
      </c>
      <c r="B38" s="48"/>
      <c r="C38" s="54"/>
      <c r="D38" s="54"/>
      <c r="E38" s="12"/>
      <c r="F38" s="39"/>
      <c r="G38" s="39"/>
      <c r="H38" s="40"/>
    </row>
    <row r="39" spans="1:8" ht="51.75">
      <c r="A39" s="47" t="s">
        <v>62</v>
      </c>
      <c r="B39" s="48"/>
      <c r="C39" s="54"/>
      <c r="D39" s="54">
        <v>30746</v>
      </c>
      <c r="E39" s="12">
        <v>653991.26</v>
      </c>
      <c r="F39" s="39">
        <f t="shared" si="0"/>
        <v>4.7012860691746861</v>
      </c>
      <c r="G39" s="39"/>
      <c r="H39" s="40"/>
    </row>
    <row r="40" spans="1:8" ht="39">
      <c r="A40" s="47" t="s">
        <v>63</v>
      </c>
      <c r="B40" s="48"/>
      <c r="C40" s="54"/>
      <c r="D40" s="54">
        <v>-1710497.08</v>
      </c>
      <c r="E40" s="15">
        <v>-567191.62</v>
      </c>
      <c r="F40" s="39">
        <f t="shared" si="0"/>
        <v>301.57305215475503</v>
      </c>
      <c r="G40" s="39"/>
      <c r="H40" s="40"/>
    </row>
    <row r="41" spans="1:8" s="7" customFormat="1" ht="14.25">
      <c r="A41" s="32" t="s">
        <v>64</v>
      </c>
      <c r="B41" s="33">
        <v>-41900000</v>
      </c>
      <c r="C41" s="33">
        <v>-75142739.400000006</v>
      </c>
      <c r="D41" s="33">
        <v>-36316428.520000003</v>
      </c>
      <c r="E41" s="33">
        <v>3121634.4</v>
      </c>
      <c r="F41" s="39">
        <f t="shared" si="0"/>
        <v>-1163.3786621521085</v>
      </c>
      <c r="G41" s="39">
        <f t="shared" si="1"/>
        <v>86.674053747016714</v>
      </c>
      <c r="H41" s="40">
        <f t="shared" si="2"/>
        <v>48.329923569435373</v>
      </c>
    </row>
    <row r="42" spans="1:8">
      <c r="E42" s="13"/>
      <c r="F42" s="13"/>
    </row>
    <row r="43" spans="1:8">
      <c r="E43" s="13"/>
      <c r="F43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topLeftCell="A13" workbookViewId="0">
      <pane xSplit="1" topLeftCell="B1" activePane="topRight" state="frozen"/>
      <selection activeCell="B1" sqref="B1"/>
      <selection pane="topRight" activeCell="D40" sqref="D40:D41"/>
    </sheetView>
  </sheetViews>
  <sheetFormatPr defaultRowHeight="15" outlineLevelRow="3"/>
  <cols>
    <col min="1" max="1" width="62.85546875" style="2" customWidth="1"/>
    <col min="2" max="5" width="17.28515625" style="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49" t="s">
        <v>89</v>
      </c>
      <c r="B1" s="149"/>
      <c r="C1" s="149"/>
      <c r="D1" s="149"/>
      <c r="E1" s="149"/>
      <c r="F1" s="149"/>
      <c r="G1" s="149"/>
      <c r="H1" s="149"/>
    </row>
    <row r="2" spans="1:8" ht="37.5" customHeight="1">
      <c r="A2" s="150" t="s">
        <v>2</v>
      </c>
      <c r="B2" s="151" t="s">
        <v>90</v>
      </c>
      <c r="C2" s="151"/>
      <c r="D2" s="152" t="s">
        <v>91</v>
      </c>
      <c r="E2" s="155" t="s">
        <v>76</v>
      </c>
      <c r="F2" s="150" t="s">
        <v>92</v>
      </c>
      <c r="G2" s="151" t="s">
        <v>93</v>
      </c>
      <c r="H2" s="151"/>
    </row>
    <row r="3" spans="1:8" ht="51" customHeight="1">
      <c r="A3" s="150"/>
      <c r="B3" s="58" t="s">
        <v>66</v>
      </c>
      <c r="C3" s="57" t="s">
        <v>67</v>
      </c>
      <c r="D3" s="152"/>
      <c r="E3" s="155"/>
      <c r="F3" s="150"/>
      <c r="G3" s="57" t="s">
        <v>72</v>
      </c>
      <c r="H3" s="36" t="s">
        <v>73</v>
      </c>
    </row>
    <row r="4" spans="1:8" s="7" customFormat="1" ht="15" customHeight="1">
      <c r="A4" s="37" t="s">
        <v>4</v>
      </c>
      <c r="B4" s="38">
        <f>B5+B32</f>
        <v>2673075019.1199999</v>
      </c>
      <c r="C4" s="38">
        <f>C5+C32</f>
        <v>2675203912.21</v>
      </c>
      <c r="D4" s="52">
        <f>D5+D32</f>
        <v>123548094.36000001</v>
      </c>
      <c r="E4" s="6">
        <f>E5+E32</f>
        <v>77396042.799999997</v>
      </c>
      <c r="F4" s="39">
        <f>D4/E4*100</f>
        <v>159.63102232405092</v>
      </c>
      <c r="G4" s="39">
        <f>D4/B4*100</f>
        <v>4.6219463904411162</v>
      </c>
      <c r="H4" s="40">
        <f>D4/C4*100</f>
        <v>4.6182683045621102</v>
      </c>
    </row>
    <row r="5" spans="1:8" s="7" customFormat="1" ht="15" customHeight="1" outlineLevel="1">
      <c r="A5" s="37" t="s">
        <v>6</v>
      </c>
      <c r="B5" s="41">
        <f>B6+B20</f>
        <v>580638987.62</v>
      </c>
      <c r="C5" s="41">
        <f>C6+C20</f>
        <v>580638987.62</v>
      </c>
      <c r="D5" s="52">
        <f>D6+D20</f>
        <v>22000093.910000004</v>
      </c>
      <c r="E5" s="25">
        <f>E6+E20</f>
        <v>29834503.830000002</v>
      </c>
      <c r="F5" s="42">
        <f t="shared" ref="F5:F42" si="0">D5/E5*100</f>
        <v>73.740438370816378</v>
      </c>
      <c r="G5" s="42">
        <f t="shared" ref="G5:G42" si="1">D5/B5*100</f>
        <v>3.7889453479823842</v>
      </c>
      <c r="H5" s="40">
        <f t="shared" ref="H5:H42" si="2">D5/C5*100</f>
        <v>3.7889453479823842</v>
      </c>
    </row>
    <row r="6" spans="1:8" s="7" customFormat="1" ht="15" customHeight="1" outlineLevel="1">
      <c r="A6" s="37" t="s">
        <v>7</v>
      </c>
      <c r="B6" s="41">
        <f>B7+B10+B11+B17+B18+B19</f>
        <v>517347118.81999999</v>
      </c>
      <c r="C6" s="41">
        <f>C7+C10+C11+C17+C18+C19</f>
        <v>517347118.81999999</v>
      </c>
      <c r="D6" s="52">
        <f>D7+D10+D11+D17+D18+D19</f>
        <v>18577595.360000003</v>
      </c>
      <c r="E6" s="25">
        <f>E7+E10+E11+E17+E18+E19</f>
        <v>26590485.010000002</v>
      </c>
      <c r="F6" s="42">
        <f t="shared" si="0"/>
        <v>69.865575422988499</v>
      </c>
      <c r="G6" s="42">
        <f t="shared" si="1"/>
        <v>3.5909343425692652</v>
      </c>
      <c r="H6" s="40">
        <f t="shared" si="2"/>
        <v>3.5909343425692652</v>
      </c>
    </row>
    <row r="7" spans="1:8" ht="15" customHeight="1" outlineLevel="2">
      <c r="A7" s="43" t="s">
        <v>9</v>
      </c>
      <c r="B7" s="44">
        <f>B8+B9</f>
        <v>339247130</v>
      </c>
      <c r="C7" s="44">
        <f>C8+C9</f>
        <v>339247130</v>
      </c>
      <c r="D7" s="53">
        <f>D8+D9</f>
        <v>15260714.550000001</v>
      </c>
      <c r="E7" s="10">
        <f>E8+E9</f>
        <v>17621341.620000001</v>
      </c>
      <c r="F7" s="39">
        <f t="shared" si="0"/>
        <v>86.603590572691019</v>
      </c>
      <c r="G7" s="39">
        <f t="shared" si="1"/>
        <v>4.4984063829810443</v>
      </c>
      <c r="H7" s="40">
        <f t="shared" si="2"/>
        <v>4.4984063829810443</v>
      </c>
    </row>
    <row r="8" spans="1:8" ht="15" customHeight="1" outlineLevel="3">
      <c r="A8" s="43" t="s">
        <v>11</v>
      </c>
      <c r="B8" s="44">
        <v>8778405</v>
      </c>
      <c r="C8" s="44">
        <v>8778405</v>
      </c>
      <c r="D8" s="53">
        <v>565475.72</v>
      </c>
      <c r="E8" s="10">
        <v>528640.80000000005</v>
      </c>
      <c r="F8" s="39">
        <f t="shared" si="0"/>
        <v>106.96785416486958</v>
      </c>
      <c r="G8" s="39">
        <f t="shared" si="1"/>
        <v>6.4416681618129941</v>
      </c>
      <c r="H8" s="40">
        <f t="shared" si="2"/>
        <v>6.4416681618129941</v>
      </c>
    </row>
    <row r="9" spans="1:8" ht="15" customHeight="1" outlineLevel="3">
      <c r="A9" s="43" t="s">
        <v>13</v>
      </c>
      <c r="B9" s="44">
        <v>330468725</v>
      </c>
      <c r="C9" s="44">
        <v>330468725</v>
      </c>
      <c r="D9" s="53">
        <v>14695238.83</v>
      </c>
      <c r="E9" s="10">
        <v>17092700.82</v>
      </c>
      <c r="F9" s="39">
        <f t="shared" si="0"/>
        <v>85.973767310109622</v>
      </c>
      <c r="G9" s="39">
        <f t="shared" si="1"/>
        <v>4.4467865544613936</v>
      </c>
      <c r="H9" s="40">
        <f t="shared" si="2"/>
        <v>4.4467865544613936</v>
      </c>
    </row>
    <row r="10" spans="1:8" ht="25.5" outlineLevel="2">
      <c r="A10" s="43" t="s">
        <v>15</v>
      </c>
      <c r="B10" s="44">
        <v>32950360</v>
      </c>
      <c r="C10" s="44">
        <v>32950360</v>
      </c>
      <c r="D10" s="53">
        <v>1415993.37</v>
      </c>
      <c r="E10" s="10">
        <v>2989129.57</v>
      </c>
      <c r="F10" s="39">
        <f t="shared" si="0"/>
        <v>47.371428264984857</v>
      </c>
      <c r="G10" s="39">
        <f t="shared" si="1"/>
        <v>4.2973532610872844</v>
      </c>
      <c r="H10" s="40">
        <f t="shared" si="2"/>
        <v>4.2973532610872844</v>
      </c>
    </row>
    <row r="11" spans="1:8" ht="15" customHeight="1" outlineLevel="2">
      <c r="A11" s="43" t="s">
        <v>17</v>
      </c>
      <c r="B11" s="44">
        <f>B12+B13+B14+B15+B16</f>
        <v>112789628.81999999</v>
      </c>
      <c r="C11" s="44">
        <f>C12+C13+C14+C15+C16</f>
        <v>112789628.81999999</v>
      </c>
      <c r="D11" s="53">
        <f>D12+D13+D14+D15+D16</f>
        <v>1145721.3</v>
      </c>
      <c r="E11" s="10">
        <f>E12+E13+E14+E15+E16</f>
        <v>4491365</v>
      </c>
      <c r="F11" s="39">
        <f t="shared" si="0"/>
        <v>25.509423081847054</v>
      </c>
      <c r="G11" s="39">
        <f t="shared" si="1"/>
        <v>1.0158037684727617</v>
      </c>
      <c r="H11" s="40">
        <f t="shared" si="2"/>
        <v>1.0158037684727617</v>
      </c>
    </row>
    <row r="12" spans="1:8" ht="25.5" customHeight="1" outlineLevel="3">
      <c r="A12" s="43" t="s">
        <v>19</v>
      </c>
      <c r="B12" s="44">
        <v>97401544.819999993</v>
      </c>
      <c r="C12" s="44">
        <v>97401544.819999993</v>
      </c>
      <c r="D12" s="53">
        <v>2860844.56</v>
      </c>
      <c r="E12" s="10">
        <v>3239274.81</v>
      </c>
      <c r="F12" s="39">
        <f t="shared" si="0"/>
        <v>88.317439173985974</v>
      </c>
      <c r="G12" s="39">
        <f t="shared" si="1"/>
        <v>2.9371654887885996</v>
      </c>
      <c r="H12" s="40">
        <f t="shared" si="2"/>
        <v>2.9371654887885996</v>
      </c>
    </row>
    <row r="13" spans="1:8" ht="15" customHeight="1" outlineLevel="3">
      <c r="A13" s="43" t="s">
        <v>21</v>
      </c>
      <c r="B13" s="44">
        <v>0</v>
      </c>
      <c r="C13" s="44">
        <v>0</v>
      </c>
      <c r="D13" s="53">
        <v>-446742.29</v>
      </c>
      <c r="E13" s="10">
        <v>3520.87</v>
      </c>
      <c r="F13" s="39">
        <f t="shared" si="0"/>
        <v>-12688.406274585543</v>
      </c>
      <c r="G13" s="39"/>
      <c r="H13" s="40"/>
    </row>
    <row r="14" spans="1:8" ht="15" customHeight="1" outlineLevel="3">
      <c r="A14" s="43" t="s">
        <v>23</v>
      </c>
      <c r="B14" s="44">
        <v>165667</v>
      </c>
      <c r="C14" s="44">
        <v>165667</v>
      </c>
      <c r="D14" s="53"/>
      <c r="E14" s="10">
        <v>1.45</v>
      </c>
      <c r="F14" s="39"/>
      <c r="G14" s="39">
        <f t="shared" si="1"/>
        <v>0</v>
      </c>
      <c r="H14" s="40">
        <f t="shared" si="2"/>
        <v>0</v>
      </c>
    </row>
    <row r="15" spans="1:8" ht="15" customHeight="1" outlineLevel="3">
      <c r="A15" s="43" t="s">
        <v>25</v>
      </c>
      <c r="B15" s="44">
        <v>15222417</v>
      </c>
      <c r="C15" s="44">
        <v>15222417</v>
      </c>
      <c r="D15" s="53">
        <v>-1268380.97</v>
      </c>
      <c r="E15" s="10">
        <v>1248567.8700000001</v>
      </c>
      <c r="F15" s="39">
        <f t="shared" si="0"/>
        <v>-101.58686607881396</v>
      </c>
      <c r="G15" s="39">
        <f t="shared" si="1"/>
        <v>-8.3323231126830901</v>
      </c>
      <c r="H15" s="40">
        <f t="shared" si="2"/>
        <v>-8.3323231126830901</v>
      </c>
    </row>
    <row r="16" spans="1:8" ht="15" customHeight="1" outlineLevel="3">
      <c r="A16" s="43" t="s">
        <v>26</v>
      </c>
      <c r="B16" s="44">
        <v>0</v>
      </c>
      <c r="C16" s="44">
        <v>0</v>
      </c>
      <c r="D16" s="53">
        <v>0</v>
      </c>
      <c r="E16" s="10">
        <v>0</v>
      </c>
      <c r="F16" s="39"/>
      <c r="G16" s="39"/>
      <c r="H16" s="40"/>
    </row>
    <row r="17" spans="1:8" ht="15" customHeight="1" outlineLevel="2">
      <c r="A17" s="43" t="s">
        <v>28</v>
      </c>
      <c r="B17" s="44">
        <v>22660000</v>
      </c>
      <c r="C17" s="44">
        <v>22660000</v>
      </c>
      <c r="D17" s="53">
        <v>226328</v>
      </c>
      <c r="E17" s="10">
        <v>902412.43</v>
      </c>
      <c r="F17" s="39">
        <f t="shared" si="0"/>
        <v>25.080328292907044</v>
      </c>
      <c r="G17" s="39">
        <f t="shared" si="1"/>
        <v>0.9987996469549868</v>
      </c>
      <c r="H17" s="40">
        <f t="shared" si="2"/>
        <v>0.9987996469549868</v>
      </c>
    </row>
    <row r="18" spans="1:8" ht="15" customHeight="1" outlineLevel="2">
      <c r="A18" s="43" t="s">
        <v>30</v>
      </c>
      <c r="B18" s="44">
        <v>9700000</v>
      </c>
      <c r="C18" s="44">
        <v>9700000</v>
      </c>
      <c r="D18" s="53">
        <v>528838.14</v>
      </c>
      <c r="E18" s="10">
        <v>584499.59</v>
      </c>
      <c r="F18" s="39">
        <f t="shared" si="0"/>
        <v>90.477076297008182</v>
      </c>
      <c r="G18" s="39">
        <f t="shared" si="1"/>
        <v>5.4519395876288659</v>
      </c>
      <c r="H18" s="40">
        <f t="shared" si="2"/>
        <v>5.4519395876288659</v>
      </c>
    </row>
    <row r="19" spans="1:8" ht="25.5" outlineLevel="2">
      <c r="A19" s="43" t="s">
        <v>31</v>
      </c>
      <c r="B19" s="44"/>
      <c r="C19" s="44"/>
      <c r="D19" s="53"/>
      <c r="E19" s="10">
        <v>1736.8</v>
      </c>
      <c r="F19" s="39"/>
      <c r="G19" s="39"/>
      <c r="H19" s="40"/>
    </row>
    <row r="20" spans="1:8" s="7" customFormat="1" ht="14.25" outlineLevel="2">
      <c r="A20" s="37" t="s">
        <v>32</v>
      </c>
      <c r="B20" s="41">
        <f>B21+B22+B23+B26+B28+B29</f>
        <v>63291868.799999997</v>
      </c>
      <c r="C20" s="41">
        <f>C21+C22+C23+C26+C28+C29</f>
        <v>63291868.799999997</v>
      </c>
      <c r="D20" s="52">
        <f>D21+D22+D23+D26+D28+D29</f>
        <v>3422498.5500000003</v>
      </c>
      <c r="E20" s="25">
        <f>E21+E22+E23+E26+E28+E29</f>
        <v>3244018.82</v>
      </c>
      <c r="F20" s="42">
        <f t="shared" si="0"/>
        <v>105.50180932674122</v>
      </c>
      <c r="G20" s="42">
        <f t="shared" si="1"/>
        <v>5.4074853766997641</v>
      </c>
      <c r="H20" s="40">
        <f t="shared" si="2"/>
        <v>5.4074853766997641</v>
      </c>
    </row>
    <row r="21" spans="1:8" ht="25.5" outlineLevel="2">
      <c r="A21" s="43" t="s">
        <v>34</v>
      </c>
      <c r="B21" s="44">
        <v>15278867.800000001</v>
      </c>
      <c r="C21" s="44">
        <v>15278867.800000001</v>
      </c>
      <c r="D21" s="53">
        <v>797126.87</v>
      </c>
      <c r="E21" s="10">
        <v>1372914.89</v>
      </c>
      <c r="F21" s="39">
        <f t="shared" si="0"/>
        <v>58.060909369261779</v>
      </c>
      <c r="G21" s="39">
        <f t="shared" si="1"/>
        <v>5.2171854644884084</v>
      </c>
      <c r="H21" s="40">
        <f t="shared" si="2"/>
        <v>5.2171854644884084</v>
      </c>
    </row>
    <row r="22" spans="1:8" outlineLevel="2">
      <c r="A22" s="43" t="s">
        <v>36</v>
      </c>
      <c r="B22" s="44">
        <v>1440000</v>
      </c>
      <c r="C22" s="44">
        <v>1440000</v>
      </c>
      <c r="D22" s="53">
        <v>747.39</v>
      </c>
      <c r="E22" s="10">
        <v>59310.34</v>
      </c>
      <c r="F22" s="39">
        <f t="shared" si="0"/>
        <v>1.260134404894661</v>
      </c>
      <c r="G22" s="39">
        <f t="shared" si="1"/>
        <v>5.1902083333333335E-2</v>
      </c>
      <c r="H22" s="40">
        <f t="shared" si="2"/>
        <v>5.1902083333333335E-2</v>
      </c>
    </row>
    <row r="23" spans="1:8" ht="25.5" outlineLevel="2">
      <c r="A23" s="43" t="s">
        <v>38</v>
      </c>
      <c r="B23" s="44">
        <f>B24+B25</f>
        <v>24575500</v>
      </c>
      <c r="C23" s="44">
        <f>C24+C25</f>
        <v>24575500</v>
      </c>
      <c r="D23" s="53">
        <f>D24+D25</f>
        <v>1739547.02</v>
      </c>
      <c r="E23" s="10">
        <f>E24+E25</f>
        <v>1582244.76</v>
      </c>
      <c r="F23" s="39">
        <f t="shared" si="0"/>
        <v>109.94171470664249</v>
      </c>
      <c r="G23" s="39">
        <f t="shared" si="1"/>
        <v>7.0783789546499571</v>
      </c>
      <c r="H23" s="40">
        <f t="shared" si="2"/>
        <v>7.0783789546499571</v>
      </c>
    </row>
    <row r="24" spans="1:8" ht="15" customHeight="1" outlineLevel="3">
      <c r="A24" s="43" t="s">
        <v>40</v>
      </c>
      <c r="B24" s="44">
        <v>24575500</v>
      </c>
      <c r="C24" s="44">
        <v>24575500</v>
      </c>
      <c r="D24" s="53">
        <v>1735547.02</v>
      </c>
      <c r="E24" s="10">
        <v>1582244.76</v>
      </c>
      <c r="F24" s="39">
        <f t="shared" si="0"/>
        <v>109.68890931893496</v>
      </c>
      <c r="G24" s="39">
        <f t="shared" si="1"/>
        <v>7.0621025818396372</v>
      </c>
      <c r="H24" s="40">
        <f t="shared" si="2"/>
        <v>7.0621025818396372</v>
      </c>
    </row>
    <row r="25" spans="1:8" ht="15" customHeight="1" outlineLevel="3">
      <c r="A25" s="43" t="s">
        <v>42</v>
      </c>
      <c r="B25" s="44"/>
      <c r="C25" s="44"/>
      <c r="D25" s="53">
        <v>4000</v>
      </c>
      <c r="E25" s="10"/>
      <c r="F25" s="39"/>
      <c r="G25" s="39"/>
      <c r="H25" s="40"/>
    </row>
    <row r="26" spans="1:8" ht="25.5" customHeight="1" outlineLevel="2">
      <c r="A26" s="43" t="s">
        <v>44</v>
      </c>
      <c r="B26" s="44">
        <v>20347501</v>
      </c>
      <c r="C26" s="44">
        <v>20347501</v>
      </c>
      <c r="D26" s="53">
        <v>844762.04</v>
      </c>
      <c r="E26" s="10">
        <v>172051.53</v>
      </c>
      <c r="F26" s="39">
        <f t="shared" si="0"/>
        <v>490.99362266641862</v>
      </c>
      <c r="G26" s="39">
        <f t="shared" si="1"/>
        <v>4.1516746454515472</v>
      </c>
      <c r="H26" s="40">
        <f t="shared" si="2"/>
        <v>4.1516746454515472</v>
      </c>
    </row>
    <row r="27" spans="1:8" ht="25.5" outlineLevel="3">
      <c r="A27" s="43" t="s">
        <v>46</v>
      </c>
      <c r="B27" s="44">
        <v>20347501</v>
      </c>
      <c r="C27" s="44">
        <v>20347501</v>
      </c>
      <c r="D27" s="53">
        <v>844762.04</v>
      </c>
      <c r="E27" s="10">
        <v>154495.53</v>
      </c>
      <c r="F27" s="39">
        <f t="shared" si="0"/>
        <v>546.78736659889125</v>
      </c>
      <c r="G27" s="39">
        <f t="shared" si="1"/>
        <v>4.1516746454515472</v>
      </c>
      <c r="H27" s="40">
        <f t="shared" si="2"/>
        <v>4.1516746454515472</v>
      </c>
    </row>
    <row r="28" spans="1:8" outlineLevel="2">
      <c r="A28" s="43" t="s">
        <v>48</v>
      </c>
      <c r="B28" s="44">
        <v>1650000</v>
      </c>
      <c r="C28" s="44">
        <v>1650000</v>
      </c>
      <c r="D28" s="53">
        <v>30606.97</v>
      </c>
      <c r="E28" s="10">
        <v>55350.5</v>
      </c>
      <c r="F28" s="39">
        <f t="shared" si="0"/>
        <v>55.296645920091059</v>
      </c>
      <c r="G28" s="39">
        <f t="shared" si="1"/>
        <v>1.8549678787878789</v>
      </c>
      <c r="H28" s="40">
        <f t="shared" si="2"/>
        <v>1.8549678787878789</v>
      </c>
    </row>
    <row r="29" spans="1:8" ht="15" customHeight="1" outlineLevel="2">
      <c r="A29" s="43" t="s">
        <v>50</v>
      </c>
      <c r="B29" s="44">
        <f>B30+B31</f>
        <v>0</v>
      </c>
      <c r="C29" s="44">
        <f>C30+C31</f>
        <v>0</v>
      </c>
      <c r="D29" s="53">
        <f>D30+D31</f>
        <v>9708.26</v>
      </c>
      <c r="E29" s="10">
        <f>E30+E31</f>
        <v>2146.8000000000002</v>
      </c>
      <c r="F29" s="39"/>
      <c r="G29" s="39"/>
      <c r="H29" s="40"/>
    </row>
    <row r="30" spans="1:8" ht="15" customHeight="1" outlineLevel="3">
      <c r="A30" s="43" t="s">
        <v>52</v>
      </c>
      <c r="B30" s="44"/>
      <c r="C30" s="44"/>
      <c r="D30" s="53">
        <v>9708.26</v>
      </c>
      <c r="E30" s="10"/>
      <c r="F30" s="39"/>
      <c r="G30" s="39"/>
      <c r="H30" s="40"/>
    </row>
    <row r="31" spans="1:8" ht="15" customHeight="1" outlineLevel="3">
      <c r="A31" s="43" t="s">
        <v>54</v>
      </c>
      <c r="B31" s="44"/>
      <c r="C31" s="44"/>
      <c r="D31" s="53"/>
      <c r="E31" s="10">
        <v>2146.8000000000002</v>
      </c>
      <c r="F31" s="39"/>
      <c r="G31" s="39"/>
      <c r="H31" s="40"/>
    </row>
    <row r="32" spans="1:8">
      <c r="A32" s="32" t="s">
        <v>55</v>
      </c>
      <c r="B32" s="33">
        <f>B33+B38+B40+B41</f>
        <v>2092436031.5</v>
      </c>
      <c r="C32" s="33">
        <f>C33+C38+C40+C41</f>
        <v>2094564924.5899999</v>
      </c>
      <c r="D32" s="33">
        <f>D33+D38+D40+D41+D39</f>
        <v>101548000.45000002</v>
      </c>
      <c r="E32" s="59">
        <f>E33+E38+E40+E41</f>
        <v>47561538.969999991</v>
      </c>
      <c r="F32" s="42">
        <f t="shared" si="0"/>
        <v>213.50865142116749</v>
      </c>
      <c r="G32" s="42">
        <f t="shared" si="1"/>
        <v>4.8530993980830814</v>
      </c>
      <c r="H32" s="40">
        <f t="shared" si="2"/>
        <v>4.8481667604491898</v>
      </c>
    </row>
    <row r="33" spans="1:8" ht="46.5" customHeight="1">
      <c r="A33" s="46" t="s">
        <v>56</v>
      </c>
      <c r="B33" s="33">
        <f>B34+B35+B36+B37</f>
        <v>2092436031.5</v>
      </c>
      <c r="C33" s="33">
        <f>C34+C35+C36+C37</f>
        <v>2094564924.5899999</v>
      </c>
      <c r="D33" s="33">
        <f>D34+D35+D36+D37</f>
        <v>136470490.93000001</v>
      </c>
      <c r="E33" s="59">
        <f>E34+E35+E36+E37</f>
        <v>83547889.269999996</v>
      </c>
      <c r="F33" s="42">
        <f t="shared" si="0"/>
        <v>163.34403193475197</v>
      </c>
      <c r="G33" s="42">
        <f t="shared" si="1"/>
        <v>6.5220866432972242</v>
      </c>
      <c r="H33" s="40">
        <f t="shared" si="2"/>
        <v>6.5154576651145533</v>
      </c>
    </row>
    <row r="34" spans="1:8">
      <c r="A34" s="47" t="s">
        <v>57</v>
      </c>
      <c r="B34" s="48"/>
      <c r="C34" s="54">
        <v>2187360</v>
      </c>
      <c r="D34" s="54"/>
      <c r="E34" s="12">
        <v>0</v>
      </c>
      <c r="F34" s="39"/>
      <c r="G34" s="39"/>
      <c r="H34" s="40"/>
    </row>
    <row r="35" spans="1:8" ht="26.25">
      <c r="A35" s="47" t="s">
        <v>58</v>
      </c>
      <c r="B35" s="48">
        <v>692217476.69000006</v>
      </c>
      <c r="C35" s="54">
        <v>692159009.77999997</v>
      </c>
      <c r="D35" s="54">
        <v>12568217.01</v>
      </c>
      <c r="E35" s="12">
        <v>4162565.17</v>
      </c>
      <c r="F35" s="39">
        <f t="shared" si="0"/>
        <v>301.93442016428537</v>
      </c>
      <c r="G35" s="39">
        <f t="shared" si="1"/>
        <v>1.815645723089494</v>
      </c>
      <c r="H35" s="40">
        <f t="shared" si="2"/>
        <v>1.8157990913092004</v>
      </c>
    </row>
    <row r="36" spans="1:8">
      <c r="A36" s="47" t="s">
        <v>59</v>
      </c>
      <c r="B36" s="48">
        <v>1218611642</v>
      </c>
      <c r="C36" s="54">
        <v>1218611642</v>
      </c>
      <c r="D36" s="54">
        <v>123114695.68000001</v>
      </c>
      <c r="E36" s="12">
        <v>78194201.939999998</v>
      </c>
      <c r="F36" s="39">
        <f t="shared" si="0"/>
        <v>157.44734599947503</v>
      </c>
      <c r="G36" s="39">
        <f t="shared" si="1"/>
        <v>10.102865542786272</v>
      </c>
      <c r="H36" s="40">
        <f t="shared" si="2"/>
        <v>10.102865542786272</v>
      </c>
    </row>
    <row r="37" spans="1:8">
      <c r="A37" s="47" t="s">
        <v>60</v>
      </c>
      <c r="B37" s="48">
        <v>181606912.81</v>
      </c>
      <c r="C37" s="54">
        <v>181606912.81</v>
      </c>
      <c r="D37" s="54">
        <v>787578.24</v>
      </c>
      <c r="E37" s="12">
        <v>1191122.1599999999</v>
      </c>
      <c r="F37" s="39">
        <f t="shared" si="0"/>
        <v>66.120694119232908</v>
      </c>
      <c r="G37" s="39">
        <f t="shared" si="1"/>
        <v>0.4336719499350648</v>
      </c>
      <c r="H37" s="40">
        <f t="shared" si="2"/>
        <v>0.4336719499350648</v>
      </c>
    </row>
    <row r="38" spans="1:8" ht="26.25">
      <c r="A38" s="47" t="s">
        <v>61</v>
      </c>
      <c r="B38" s="48"/>
      <c r="C38" s="54"/>
      <c r="D38" s="54"/>
      <c r="E38" s="12"/>
      <c r="F38" s="39"/>
      <c r="G38" s="39"/>
      <c r="H38" s="40"/>
    </row>
    <row r="39" spans="1:8" ht="77.25" hidden="1">
      <c r="A39" s="47" t="s">
        <v>85</v>
      </c>
      <c r="B39" s="48"/>
      <c r="C39" s="54">
        <v>36826200</v>
      </c>
      <c r="D39" s="54"/>
      <c r="E39" s="12">
        <v>653363.46</v>
      </c>
      <c r="F39" s="39"/>
      <c r="G39" s="39"/>
      <c r="H39" s="40"/>
    </row>
    <row r="40" spans="1:8" ht="51.75">
      <c r="A40" s="47" t="s">
        <v>62</v>
      </c>
      <c r="B40" s="48"/>
      <c r="C40" s="54"/>
      <c r="D40" s="54">
        <v>30746</v>
      </c>
      <c r="E40" s="12">
        <v>653363.46</v>
      </c>
      <c r="F40" s="39">
        <f t="shared" si="0"/>
        <v>4.705803413003844</v>
      </c>
      <c r="G40" s="39"/>
      <c r="H40" s="40"/>
    </row>
    <row r="41" spans="1:8" ht="39">
      <c r="A41" s="47" t="s">
        <v>63</v>
      </c>
      <c r="B41" s="48"/>
      <c r="C41" s="54"/>
      <c r="D41" s="54">
        <v>-34953236.479999997</v>
      </c>
      <c r="E41" s="15">
        <v>-36639713.759999998</v>
      </c>
      <c r="F41" s="39">
        <f t="shared" si="0"/>
        <v>95.397133036991278</v>
      </c>
      <c r="G41" s="39"/>
      <c r="H41" s="40"/>
    </row>
    <row r="42" spans="1:8" s="7" customFormat="1" ht="14.25">
      <c r="A42" s="32" t="s">
        <v>64</v>
      </c>
      <c r="B42" s="33">
        <v>-41900000</v>
      </c>
      <c r="C42" s="33">
        <v>-41900000</v>
      </c>
      <c r="D42" s="33">
        <v>12947716.539999999</v>
      </c>
      <c r="E42" s="33">
        <v>-15132937.800000001</v>
      </c>
      <c r="F42" s="39">
        <f t="shared" si="0"/>
        <v>-85.559834522018576</v>
      </c>
      <c r="G42" s="39">
        <f t="shared" si="1"/>
        <v>-30.901471455847251</v>
      </c>
      <c r="H42" s="40">
        <f t="shared" si="2"/>
        <v>-30.901471455847251</v>
      </c>
    </row>
    <row r="43" spans="1:8">
      <c r="E43" s="13"/>
      <c r="F43" s="13"/>
    </row>
    <row r="44" spans="1:8">
      <c r="E44" s="13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workbookViewId="0">
      <pane xSplit="1" topLeftCell="B1" activePane="topRight" state="frozen"/>
      <selection activeCell="B1" sqref="B1"/>
      <selection pane="topRight" activeCell="H3" sqref="H3"/>
    </sheetView>
  </sheetViews>
  <sheetFormatPr defaultRowHeight="15" outlineLevelRow="3"/>
  <cols>
    <col min="1" max="1" width="62.85546875" style="2" customWidth="1"/>
    <col min="2" max="5" width="17.28515625" style="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49" t="s">
        <v>88</v>
      </c>
      <c r="B1" s="149"/>
      <c r="C1" s="149"/>
      <c r="D1" s="149"/>
      <c r="E1" s="149"/>
      <c r="F1" s="149"/>
      <c r="G1" s="149"/>
      <c r="H1" s="149"/>
    </row>
    <row r="2" spans="1:8" ht="37.5" customHeight="1">
      <c r="A2" s="150" t="s">
        <v>2</v>
      </c>
      <c r="B2" s="151" t="s">
        <v>65</v>
      </c>
      <c r="C2" s="151"/>
      <c r="D2" s="152" t="s">
        <v>76</v>
      </c>
      <c r="E2" s="155" t="s">
        <v>81</v>
      </c>
      <c r="F2" s="150" t="s">
        <v>70</v>
      </c>
      <c r="G2" s="151" t="s">
        <v>71</v>
      </c>
      <c r="H2" s="151"/>
    </row>
    <row r="3" spans="1:8" ht="51" customHeight="1">
      <c r="A3" s="150"/>
      <c r="B3" s="56" t="s">
        <v>66</v>
      </c>
      <c r="C3" s="55" t="s">
        <v>67</v>
      </c>
      <c r="D3" s="152"/>
      <c r="E3" s="155"/>
      <c r="F3" s="150"/>
      <c r="G3" s="55" t="s">
        <v>72</v>
      </c>
      <c r="H3" s="36" t="s">
        <v>73</v>
      </c>
    </row>
    <row r="4" spans="1:8" s="7" customFormat="1" ht="15" customHeight="1">
      <c r="A4" s="37" t="s">
        <v>4</v>
      </c>
      <c r="B4" s="38">
        <f>B5+B32</f>
        <v>3816104654.71</v>
      </c>
      <c r="C4" s="52">
        <f>C5+C32</f>
        <v>4578125227.7400007</v>
      </c>
      <c r="D4" s="52">
        <f>D5+D32</f>
        <v>4553082239.54</v>
      </c>
      <c r="E4" s="52">
        <f>E5+E32</f>
        <v>2312410519.9099998</v>
      </c>
      <c r="F4" s="39">
        <f>D4/E4*100</f>
        <v>196.8976615673418</v>
      </c>
      <c r="G4" s="39">
        <f>D4/B4*100</f>
        <v>119.31230014670564</v>
      </c>
      <c r="H4" s="40">
        <f>D4/C4*100</f>
        <v>99.4529859504878</v>
      </c>
    </row>
    <row r="5" spans="1:8" s="7" customFormat="1" ht="15" customHeight="1" outlineLevel="1">
      <c r="A5" s="37" t="s">
        <v>6</v>
      </c>
      <c r="B5" s="41">
        <f>B6+B20</f>
        <v>521798670.07999998</v>
      </c>
      <c r="C5" s="52">
        <f>C6+C20</f>
        <v>553018910.92999995</v>
      </c>
      <c r="D5" s="52">
        <f>D6+D20</f>
        <v>599435091.73000002</v>
      </c>
      <c r="E5" s="52">
        <f>E6+E20</f>
        <v>552763540.31000006</v>
      </c>
      <c r="F5" s="42">
        <f t="shared" ref="F5:F42" si="0">D5/E5*100</f>
        <v>108.44331219707901</v>
      </c>
      <c r="G5" s="42">
        <f t="shared" ref="G5:G42" si="1">D5/B5*100</f>
        <v>114.87861623681354</v>
      </c>
      <c r="H5" s="40">
        <f t="shared" ref="H5:H42" si="2">D5/C5*100</f>
        <v>108.39323572532864</v>
      </c>
    </row>
    <row r="6" spans="1:8" s="7" customFormat="1" ht="15" customHeight="1" outlineLevel="1">
      <c r="A6" s="37" t="s">
        <v>7</v>
      </c>
      <c r="B6" s="41">
        <f>B7+B10+B11+B17+B18+B19</f>
        <v>461365483.07999998</v>
      </c>
      <c r="C6" s="52">
        <f>C7+C10+C11+C17+C18+C19</f>
        <v>484897641.88</v>
      </c>
      <c r="D6" s="52">
        <f>D7+D10+D11+D17+D18+D19</f>
        <v>526626989.44000006</v>
      </c>
      <c r="E6" s="52">
        <f>E7+E10+E11+E17+E18+E19</f>
        <v>474489016.82000005</v>
      </c>
      <c r="F6" s="42">
        <f t="shared" si="0"/>
        <v>110.98823592786739</v>
      </c>
      <c r="G6" s="42">
        <f t="shared" si="1"/>
        <v>114.1452945123517</v>
      </c>
      <c r="H6" s="40">
        <f t="shared" si="2"/>
        <v>108.60580542281272</v>
      </c>
    </row>
    <row r="7" spans="1:8" ht="15" customHeight="1" outlineLevel="2">
      <c r="A7" s="43" t="s">
        <v>9</v>
      </c>
      <c r="B7" s="44">
        <f>B8+B9</f>
        <v>305371351</v>
      </c>
      <c r="C7" s="53">
        <f>C8+C9</f>
        <v>313330309.18000001</v>
      </c>
      <c r="D7" s="53">
        <f>D8+D9</f>
        <v>341037694.84000003</v>
      </c>
      <c r="E7" s="53">
        <f>E8+E9</f>
        <v>305254067.30000001</v>
      </c>
      <c r="F7" s="39">
        <f t="shared" si="0"/>
        <v>111.72257190756194</v>
      </c>
      <c r="G7" s="39">
        <f t="shared" si="1"/>
        <v>111.67966271989935</v>
      </c>
      <c r="H7" s="40">
        <f t="shared" si="2"/>
        <v>108.84286800485773</v>
      </c>
    </row>
    <row r="8" spans="1:8" ht="15" customHeight="1" outlineLevel="3">
      <c r="A8" s="43" t="s">
        <v>11</v>
      </c>
      <c r="B8" s="44">
        <v>9031560</v>
      </c>
      <c r="C8" s="53">
        <v>12712776.210000001</v>
      </c>
      <c r="D8" s="53">
        <v>13539442.73</v>
      </c>
      <c r="E8" s="53">
        <v>11646681.039999999</v>
      </c>
      <c r="F8" s="39">
        <f t="shared" si="0"/>
        <v>116.25151134043594</v>
      </c>
      <c r="G8" s="39">
        <f t="shared" si="1"/>
        <v>149.9125591813596</v>
      </c>
      <c r="H8" s="40">
        <f t="shared" si="2"/>
        <v>106.50264353233668</v>
      </c>
    </row>
    <row r="9" spans="1:8" ht="15" customHeight="1" outlineLevel="3">
      <c r="A9" s="43" t="s">
        <v>13</v>
      </c>
      <c r="B9" s="44">
        <v>296339791</v>
      </c>
      <c r="C9" s="53">
        <v>300617532.97000003</v>
      </c>
      <c r="D9" s="53">
        <v>327498252.11000001</v>
      </c>
      <c r="E9" s="53">
        <v>293607386.25999999</v>
      </c>
      <c r="F9" s="39">
        <f t="shared" si="0"/>
        <v>111.54292004765453</v>
      </c>
      <c r="G9" s="39">
        <f t="shared" si="1"/>
        <v>110.51443716176476</v>
      </c>
      <c r="H9" s="40">
        <f t="shared" si="2"/>
        <v>108.94183345676068</v>
      </c>
    </row>
    <row r="10" spans="1:8" ht="25.5" outlineLevel="2">
      <c r="A10" s="43" t="s">
        <v>15</v>
      </c>
      <c r="B10" s="44">
        <v>31913377.079999998</v>
      </c>
      <c r="C10" s="53">
        <v>31913377.079999998</v>
      </c>
      <c r="D10" s="53">
        <v>36826068.950000003</v>
      </c>
      <c r="E10" s="53">
        <v>29722942.059999999</v>
      </c>
      <c r="F10" s="39">
        <f t="shared" si="0"/>
        <v>123.89779206803058</v>
      </c>
      <c r="G10" s="39">
        <f t="shared" si="1"/>
        <v>115.39383267927094</v>
      </c>
      <c r="H10" s="40">
        <f t="shared" si="2"/>
        <v>115.39383267927094</v>
      </c>
    </row>
    <row r="11" spans="1:8" ht="15" customHeight="1" outlineLevel="2">
      <c r="A11" s="43" t="s">
        <v>17</v>
      </c>
      <c r="B11" s="44">
        <f>B12+B13+B14+B15+B16</f>
        <v>97391016</v>
      </c>
      <c r="C11" s="53">
        <f>C12+C13+C14+C15+C16</f>
        <v>107998046</v>
      </c>
      <c r="D11" s="53">
        <f>D12+D13+D14+D15+D16</f>
        <v>115515972.93000001</v>
      </c>
      <c r="E11" s="53">
        <f>E12+E13+E14+E15+E16</f>
        <v>111065091.95</v>
      </c>
      <c r="F11" s="39">
        <f t="shared" si="0"/>
        <v>104.00745265848583</v>
      </c>
      <c r="G11" s="39">
        <f t="shared" si="1"/>
        <v>118.61050194814683</v>
      </c>
      <c r="H11" s="40">
        <f t="shared" si="2"/>
        <v>106.96116939930562</v>
      </c>
    </row>
    <row r="12" spans="1:8" ht="25.5" customHeight="1" outlineLevel="3">
      <c r="A12" s="43" t="s">
        <v>19</v>
      </c>
      <c r="B12" s="44">
        <v>84004570</v>
      </c>
      <c r="C12" s="53">
        <v>93054000</v>
      </c>
      <c r="D12" s="53">
        <v>96715299.390000001</v>
      </c>
      <c r="E12" s="53">
        <v>86273548.909999996</v>
      </c>
      <c r="F12" s="39">
        <f t="shared" si="0"/>
        <v>112.10307285596048</v>
      </c>
      <c r="G12" s="39">
        <f t="shared" si="1"/>
        <v>115.13099750406437</v>
      </c>
      <c r="H12" s="40">
        <f t="shared" si="2"/>
        <v>103.93459646011993</v>
      </c>
    </row>
    <row r="13" spans="1:8" ht="15" customHeight="1" outlineLevel="3">
      <c r="A13" s="43" t="s">
        <v>21</v>
      </c>
      <c r="B13" s="44">
        <v>0</v>
      </c>
      <c r="C13" s="53">
        <v>0</v>
      </c>
      <c r="D13" s="53">
        <v>-16276.49</v>
      </c>
      <c r="E13" s="53">
        <v>6821826.9100000001</v>
      </c>
      <c r="F13" s="39">
        <f t="shared" si="0"/>
        <v>-0.2385942976087618</v>
      </c>
      <c r="G13" s="39"/>
      <c r="H13" s="40"/>
    </row>
    <row r="14" spans="1:8" ht="15" customHeight="1" outlineLevel="3">
      <c r="A14" s="43" t="s">
        <v>23</v>
      </c>
      <c r="B14" s="44">
        <v>255000</v>
      </c>
      <c r="C14" s="53">
        <v>165000</v>
      </c>
      <c r="D14" s="53">
        <v>194905.32</v>
      </c>
      <c r="E14" s="53">
        <v>159896.43</v>
      </c>
      <c r="F14" s="39"/>
      <c r="G14" s="39">
        <f t="shared" si="1"/>
        <v>76.433458823529406</v>
      </c>
      <c r="H14" s="40">
        <f t="shared" si="2"/>
        <v>118.12443636363636</v>
      </c>
    </row>
    <row r="15" spans="1:8" ht="15" customHeight="1" outlineLevel="3">
      <c r="A15" s="43" t="s">
        <v>25</v>
      </c>
      <c r="B15" s="44">
        <v>13131446</v>
      </c>
      <c r="C15" s="53">
        <v>14779046</v>
      </c>
      <c r="D15" s="53">
        <v>18622044.710000001</v>
      </c>
      <c r="E15" s="53">
        <v>17809819.699999999</v>
      </c>
      <c r="F15" s="39">
        <f t="shared" si="0"/>
        <v>104.56054594421302</v>
      </c>
      <c r="G15" s="39">
        <f t="shared" si="1"/>
        <v>141.8125978662213</v>
      </c>
      <c r="H15" s="40">
        <f t="shared" si="2"/>
        <v>126.00302286088021</v>
      </c>
    </row>
    <row r="16" spans="1:8" ht="15" customHeight="1" outlineLevel="3">
      <c r="A16" s="43" t="s">
        <v>26</v>
      </c>
      <c r="B16" s="44">
        <v>0</v>
      </c>
      <c r="C16" s="53">
        <v>0</v>
      </c>
      <c r="D16" s="53">
        <v>0</v>
      </c>
      <c r="E16" s="53">
        <v>0</v>
      </c>
      <c r="F16" s="39"/>
      <c r="G16" s="39"/>
      <c r="H16" s="40"/>
    </row>
    <row r="17" spans="1:8" ht="15" customHeight="1" outlineLevel="2">
      <c r="A17" s="43" t="s">
        <v>28</v>
      </c>
      <c r="B17" s="44">
        <v>17352839</v>
      </c>
      <c r="C17" s="53">
        <v>22054172.82</v>
      </c>
      <c r="D17" s="53">
        <v>22555447.379999999</v>
      </c>
      <c r="E17" s="53">
        <v>19098190.93</v>
      </c>
      <c r="F17" s="39">
        <f t="shared" si="0"/>
        <v>118.10253370422241</v>
      </c>
      <c r="G17" s="39">
        <f t="shared" si="1"/>
        <v>129.98130957130414</v>
      </c>
      <c r="H17" s="40">
        <f t="shared" si="2"/>
        <v>102.27292387745059</v>
      </c>
    </row>
    <row r="18" spans="1:8" ht="15" customHeight="1" outlineLevel="2">
      <c r="A18" s="43" t="s">
        <v>30</v>
      </c>
      <c r="B18" s="44">
        <v>9336900</v>
      </c>
      <c r="C18" s="53">
        <v>9600000</v>
      </c>
      <c r="D18" s="53">
        <v>10690068.539999999</v>
      </c>
      <c r="E18" s="53">
        <v>9333275.0399999991</v>
      </c>
      <c r="F18" s="39">
        <f t="shared" si="0"/>
        <v>114.53716400925865</v>
      </c>
      <c r="G18" s="39">
        <f t="shared" si="1"/>
        <v>114.49269607685633</v>
      </c>
      <c r="H18" s="40">
        <f t="shared" si="2"/>
        <v>111.35488062499999</v>
      </c>
    </row>
    <row r="19" spans="1:8" ht="25.5" outlineLevel="2">
      <c r="A19" s="43" t="s">
        <v>31</v>
      </c>
      <c r="B19" s="44"/>
      <c r="C19" s="53">
        <v>1736.8</v>
      </c>
      <c r="D19" s="53">
        <v>1736.8</v>
      </c>
      <c r="E19" s="53">
        <v>15449.54</v>
      </c>
      <c r="F19" s="39"/>
      <c r="G19" s="39"/>
      <c r="H19" s="40"/>
    </row>
    <row r="20" spans="1:8" s="7" customFormat="1" ht="14.25" outlineLevel="2">
      <c r="A20" s="37" t="s">
        <v>32</v>
      </c>
      <c r="B20" s="41">
        <f>B21+B22+B23+B26+B28+B29</f>
        <v>60433187</v>
      </c>
      <c r="C20" s="52">
        <f>C21+C22+C23+C26+C28+C29</f>
        <v>68121269.049999997</v>
      </c>
      <c r="D20" s="52">
        <f>D21+D22+D23+D26+D28+D29</f>
        <v>72808102.290000007</v>
      </c>
      <c r="E20" s="52">
        <f>E21+E22+E23+E26+E28+E29</f>
        <v>78274523.48999998</v>
      </c>
      <c r="F20" s="42">
        <f t="shared" si="0"/>
        <v>93.016346882394828</v>
      </c>
      <c r="G20" s="42">
        <f t="shared" si="1"/>
        <v>120.47701917491132</v>
      </c>
      <c r="H20" s="40">
        <f t="shared" si="2"/>
        <v>106.88013201362992</v>
      </c>
    </row>
    <row r="21" spans="1:8" ht="25.5" outlineLevel="2">
      <c r="A21" s="43" t="s">
        <v>34</v>
      </c>
      <c r="B21" s="44">
        <v>18234355</v>
      </c>
      <c r="C21" s="53">
        <v>18234355</v>
      </c>
      <c r="D21" s="53">
        <v>19204442.640000001</v>
      </c>
      <c r="E21" s="53">
        <v>16551159.029999999</v>
      </c>
      <c r="F21" s="39">
        <f t="shared" si="0"/>
        <v>116.03080246640589</v>
      </c>
      <c r="G21" s="39">
        <f t="shared" si="1"/>
        <v>105.32010943079698</v>
      </c>
      <c r="H21" s="40">
        <f t="shared" si="2"/>
        <v>105.32010943079698</v>
      </c>
    </row>
    <row r="22" spans="1:8" outlineLevel="2">
      <c r="A22" s="43" t="s">
        <v>36</v>
      </c>
      <c r="B22" s="44">
        <v>1675000</v>
      </c>
      <c r="C22" s="53">
        <v>2280241.52</v>
      </c>
      <c r="D22" s="53">
        <v>2966427.43</v>
      </c>
      <c r="E22" s="53">
        <v>1906103.32</v>
      </c>
      <c r="F22" s="39">
        <f t="shared" si="0"/>
        <v>155.62784025789327</v>
      </c>
      <c r="G22" s="39">
        <f t="shared" si="1"/>
        <v>177.10014507462688</v>
      </c>
      <c r="H22" s="40">
        <f t="shared" si="2"/>
        <v>130.09268553271497</v>
      </c>
    </row>
    <row r="23" spans="1:8" ht="25.5" outlineLevel="2">
      <c r="A23" s="43" t="s">
        <v>38</v>
      </c>
      <c r="B23" s="44">
        <f>B24+B25</f>
        <v>22791400</v>
      </c>
      <c r="C23" s="53">
        <f>C24+C25</f>
        <v>21970397.23</v>
      </c>
      <c r="D23" s="53">
        <f>D24+D25</f>
        <v>21970326.129999999</v>
      </c>
      <c r="E23" s="53">
        <f>E24+E25</f>
        <v>21381667.219999999</v>
      </c>
      <c r="F23" s="39">
        <f t="shared" si="0"/>
        <v>102.75310107459433</v>
      </c>
      <c r="G23" s="39">
        <f t="shared" si="1"/>
        <v>96.397439955421788</v>
      </c>
      <c r="H23" s="40">
        <f t="shared" si="2"/>
        <v>99.999676382728737</v>
      </c>
    </row>
    <row r="24" spans="1:8" ht="15" customHeight="1" outlineLevel="3">
      <c r="A24" s="43" t="s">
        <v>40</v>
      </c>
      <c r="B24" s="44">
        <v>22791400</v>
      </c>
      <c r="C24" s="53">
        <v>21291400</v>
      </c>
      <c r="D24" s="53">
        <v>21275328.449999999</v>
      </c>
      <c r="E24" s="53">
        <v>20037562.719999999</v>
      </c>
      <c r="F24" s="39">
        <f t="shared" si="0"/>
        <v>106.17722697763314</v>
      </c>
      <c r="G24" s="39">
        <f t="shared" si="1"/>
        <v>93.348054309959011</v>
      </c>
      <c r="H24" s="40">
        <f t="shared" si="2"/>
        <v>99.924516236602571</v>
      </c>
    </row>
    <row r="25" spans="1:8" ht="15" customHeight="1" outlineLevel="3">
      <c r="A25" s="43" t="s">
        <v>42</v>
      </c>
      <c r="B25" s="44"/>
      <c r="C25" s="53">
        <v>678997.23</v>
      </c>
      <c r="D25" s="53">
        <v>694997.68</v>
      </c>
      <c r="E25" s="53">
        <v>1344104.5</v>
      </c>
      <c r="F25" s="39">
        <f t="shared" si="0"/>
        <v>51.707116522562046</v>
      </c>
      <c r="G25" s="39"/>
      <c r="H25" s="40"/>
    </row>
    <row r="26" spans="1:8" ht="25.5" customHeight="1" outlineLevel="2">
      <c r="A26" s="43" t="s">
        <v>44</v>
      </c>
      <c r="B26" s="44">
        <v>15432432</v>
      </c>
      <c r="C26" s="53">
        <v>23934128.5</v>
      </c>
      <c r="D26" s="53">
        <v>26990248.420000002</v>
      </c>
      <c r="E26" s="53">
        <v>34361133.32</v>
      </c>
      <c r="F26" s="39">
        <f t="shared" si="0"/>
        <v>78.548772441944593</v>
      </c>
      <c r="G26" s="39">
        <f t="shared" si="1"/>
        <v>174.89303319139847</v>
      </c>
      <c r="H26" s="40">
        <f t="shared" si="2"/>
        <v>112.7688790506828</v>
      </c>
    </row>
    <row r="27" spans="1:8" ht="25.5" outlineLevel="3">
      <c r="A27" s="43" t="s">
        <v>46</v>
      </c>
      <c r="B27" s="44">
        <v>14932432</v>
      </c>
      <c r="C27" s="53">
        <v>23434128.5</v>
      </c>
      <c r="D27" s="53">
        <v>26972692.420000002</v>
      </c>
      <c r="E27" s="53">
        <v>29140601.57</v>
      </c>
      <c r="F27" s="39">
        <f t="shared" si="0"/>
        <v>92.560520259705811</v>
      </c>
      <c r="G27" s="39">
        <f t="shared" si="1"/>
        <v>180.63161057756702</v>
      </c>
      <c r="H27" s="40">
        <f t="shared" si="2"/>
        <v>115.10004487685556</v>
      </c>
    </row>
    <row r="28" spans="1:8" outlineLevel="2">
      <c r="A28" s="43" t="s">
        <v>48</v>
      </c>
      <c r="B28" s="44">
        <v>2300000</v>
      </c>
      <c r="C28" s="53">
        <v>1700000</v>
      </c>
      <c r="D28" s="53">
        <v>1666203.68</v>
      </c>
      <c r="E28" s="53">
        <v>3968551.94</v>
      </c>
      <c r="F28" s="39">
        <f t="shared" si="0"/>
        <v>41.9851801158485</v>
      </c>
      <c r="G28" s="39">
        <f t="shared" si="1"/>
        <v>72.443638260869562</v>
      </c>
      <c r="H28" s="40">
        <f t="shared" si="2"/>
        <v>98.011981176470584</v>
      </c>
    </row>
    <row r="29" spans="1:8" ht="15" customHeight="1" outlineLevel="2">
      <c r="A29" s="43" t="s">
        <v>50</v>
      </c>
      <c r="B29" s="44">
        <f>B30+B31</f>
        <v>0</v>
      </c>
      <c r="C29" s="53">
        <f>C30+C31</f>
        <v>2146.8000000000002</v>
      </c>
      <c r="D29" s="53">
        <f>D30+D31</f>
        <v>10453.990000000002</v>
      </c>
      <c r="E29" s="53">
        <f>E30+E31</f>
        <v>105908.66</v>
      </c>
      <c r="F29" s="39"/>
      <c r="G29" s="39"/>
      <c r="H29" s="40"/>
    </row>
    <row r="30" spans="1:8" ht="15" customHeight="1" outlineLevel="3">
      <c r="A30" s="43" t="s">
        <v>52</v>
      </c>
      <c r="B30" s="44"/>
      <c r="C30" s="53"/>
      <c r="D30" s="53">
        <v>8307.19</v>
      </c>
      <c r="E30" s="53">
        <v>0</v>
      </c>
      <c r="F30" s="39"/>
      <c r="G30" s="39"/>
      <c r="H30" s="40"/>
    </row>
    <row r="31" spans="1:8" ht="15" customHeight="1" outlineLevel="3">
      <c r="A31" s="43" t="s">
        <v>54</v>
      </c>
      <c r="B31" s="44"/>
      <c r="C31" s="53">
        <v>2146.8000000000002</v>
      </c>
      <c r="D31" s="53">
        <v>2146.8000000000002</v>
      </c>
      <c r="E31" s="53">
        <v>105908.66</v>
      </c>
      <c r="F31" s="39"/>
      <c r="G31" s="39"/>
      <c r="H31" s="40"/>
    </row>
    <row r="32" spans="1:8">
      <c r="A32" s="32" t="s">
        <v>55</v>
      </c>
      <c r="B32" s="33">
        <f>B33+B38+B40+B41</f>
        <v>3294305984.6300001</v>
      </c>
      <c r="C32" s="33">
        <f>C33+C38+C40+C41</f>
        <v>4025106316.8100004</v>
      </c>
      <c r="D32" s="33">
        <f>D33+D38+D40+D41+D39</f>
        <v>3953647147.8099999</v>
      </c>
      <c r="E32" s="59">
        <f>E33+E38+E40+E41</f>
        <v>1759646979.5999999</v>
      </c>
      <c r="F32" s="42">
        <f t="shared" si="0"/>
        <v>224.68410957683892</v>
      </c>
      <c r="G32" s="42">
        <f t="shared" si="1"/>
        <v>120.01456957114</v>
      </c>
      <c r="H32" s="40">
        <f t="shared" si="2"/>
        <v>98.22466381318759</v>
      </c>
    </row>
    <row r="33" spans="1:8" ht="46.5" customHeight="1">
      <c r="A33" s="46" t="s">
        <v>56</v>
      </c>
      <c r="B33" s="33">
        <f>B34+B35+B36+B37</f>
        <v>3257479784.6300001</v>
      </c>
      <c r="C33" s="33">
        <f>C34+C35+C36+C37</f>
        <v>3987984879.1700001</v>
      </c>
      <c r="D33" s="33">
        <f>D34+D35+D36+D37</f>
        <v>3953344910.6199999</v>
      </c>
      <c r="E33" s="59">
        <f>E34+E35+E36+E37</f>
        <v>1764216441.5199997</v>
      </c>
      <c r="F33" s="42">
        <f t="shared" si="0"/>
        <v>224.08502820741813</v>
      </c>
      <c r="G33" s="42">
        <f t="shared" si="1"/>
        <v>121.36207043473762</v>
      </c>
      <c r="H33" s="40">
        <f t="shared" si="2"/>
        <v>99.131391677763588</v>
      </c>
    </row>
    <row r="34" spans="1:8">
      <c r="A34" s="47" t="s">
        <v>57</v>
      </c>
      <c r="B34" s="48">
        <v>0</v>
      </c>
      <c r="C34" s="54">
        <v>12285874</v>
      </c>
      <c r="D34" s="54">
        <v>12168581.640000001</v>
      </c>
      <c r="E34" s="12">
        <v>16332016.65</v>
      </c>
      <c r="F34" s="39"/>
      <c r="G34" s="39"/>
      <c r="H34" s="40"/>
    </row>
    <row r="35" spans="1:8" ht="26.25">
      <c r="A35" s="47" t="s">
        <v>58</v>
      </c>
      <c r="B35" s="48">
        <v>1709204215.6199999</v>
      </c>
      <c r="C35" s="54">
        <v>2132192533.3499999</v>
      </c>
      <c r="D35" s="54">
        <v>2104426074.45</v>
      </c>
      <c r="E35" s="12">
        <v>209846240.97999999</v>
      </c>
      <c r="F35" s="39">
        <f t="shared" si="0"/>
        <v>1002.8419211238426</v>
      </c>
      <c r="G35" s="39">
        <f t="shared" si="1"/>
        <v>123.12315024841176</v>
      </c>
      <c r="H35" s="40">
        <f t="shared" si="2"/>
        <v>98.697750861345796</v>
      </c>
    </row>
    <row r="36" spans="1:8">
      <c r="A36" s="47" t="s">
        <v>59</v>
      </c>
      <c r="B36" s="48">
        <v>1402918081.01</v>
      </c>
      <c r="C36" s="54">
        <v>1413667085.5699999</v>
      </c>
      <c r="D36" s="54">
        <v>1408468794.24</v>
      </c>
      <c r="E36" s="12">
        <v>1344924242.3199999</v>
      </c>
      <c r="F36" s="39">
        <f t="shared" si="0"/>
        <v>104.72476812600131</v>
      </c>
      <c r="G36" s="39">
        <f t="shared" si="1"/>
        <v>100.39565483581221</v>
      </c>
      <c r="H36" s="40">
        <f t="shared" si="2"/>
        <v>99.632283202809106</v>
      </c>
    </row>
    <row r="37" spans="1:8">
      <c r="A37" s="47" t="s">
        <v>60</v>
      </c>
      <c r="B37" s="48">
        <v>145357488</v>
      </c>
      <c r="C37" s="54">
        <v>429839386.25</v>
      </c>
      <c r="D37" s="54">
        <v>428281460.29000002</v>
      </c>
      <c r="E37" s="12">
        <v>193113941.56999999</v>
      </c>
      <c r="F37" s="39">
        <f t="shared" si="0"/>
        <v>221.77656196549455</v>
      </c>
      <c r="G37" s="39">
        <f t="shared" si="1"/>
        <v>294.64010845454351</v>
      </c>
      <c r="H37" s="40">
        <f t="shared" si="2"/>
        <v>99.637556257096023</v>
      </c>
    </row>
    <row r="38" spans="1:8" ht="26.25">
      <c r="A38" s="47" t="s">
        <v>61</v>
      </c>
      <c r="B38" s="48">
        <v>36826200</v>
      </c>
      <c r="C38" s="54">
        <v>36826200</v>
      </c>
      <c r="D38" s="54"/>
      <c r="E38" s="12">
        <v>0</v>
      </c>
      <c r="F38" s="39"/>
      <c r="G38" s="39">
        <f t="shared" si="1"/>
        <v>0</v>
      </c>
      <c r="H38" s="40">
        <f t="shared" si="2"/>
        <v>0</v>
      </c>
    </row>
    <row r="39" spans="1:8" ht="77.25" hidden="1">
      <c r="A39" s="47" t="s">
        <v>85</v>
      </c>
      <c r="B39" s="48"/>
      <c r="C39" s="54">
        <v>36826200</v>
      </c>
      <c r="D39" s="54"/>
      <c r="E39" s="12"/>
      <c r="F39" s="39"/>
      <c r="G39" s="39"/>
      <c r="H39" s="40"/>
    </row>
    <row r="40" spans="1:8" ht="51.75">
      <c r="A40" s="47" t="s">
        <v>62</v>
      </c>
      <c r="B40" s="48"/>
      <c r="C40" s="54">
        <v>1046126.26</v>
      </c>
      <c r="D40" s="54">
        <v>1061126.26</v>
      </c>
      <c r="E40" s="12">
        <v>954260.15</v>
      </c>
      <c r="F40" s="39">
        <f t="shared" si="0"/>
        <v>111.19884446605049</v>
      </c>
      <c r="G40" s="39"/>
      <c r="H40" s="40">
        <f t="shared" si="2"/>
        <v>101.43386133907011</v>
      </c>
    </row>
    <row r="41" spans="1:8" ht="39">
      <c r="A41" s="47" t="s">
        <v>63</v>
      </c>
      <c r="B41" s="48"/>
      <c r="C41" s="54">
        <v>-750888.62</v>
      </c>
      <c r="D41" s="54">
        <v>-758889.07</v>
      </c>
      <c r="E41" s="12">
        <v>-5523722.0700000003</v>
      </c>
      <c r="F41" s="39">
        <f t="shared" si="0"/>
        <v>13.738726539512513</v>
      </c>
      <c r="G41" s="39"/>
      <c r="H41" s="40">
        <f t="shared" si="2"/>
        <v>101.06546427617987</v>
      </c>
    </row>
    <row r="42" spans="1:8" s="7" customFormat="1" ht="14.25">
      <c r="A42" s="32" t="s">
        <v>64</v>
      </c>
      <c r="B42" s="33">
        <v>-37278618.700000003</v>
      </c>
      <c r="C42" s="33">
        <v>-80632253.579999998</v>
      </c>
      <c r="D42" s="33">
        <v>-2222494.06</v>
      </c>
      <c r="E42" s="33">
        <v>81184909.099999994</v>
      </c>
      <c r="F42" s="39">
        <f t="shared" si="0"/>
        <v>-2.7375704236638732</v>
      </c>
      <c r="G42" s="39">
        <f t="shared" si="1"/>
        <v>5.9618465959952527</v>
      </c>
      <c r="H42" s="40">
        <f t="shared" si="2"/>
        <v>2.7563338010823832</v>
      </c>
    </row>
    <row r="43" spans="1:8">
      <c r="E43" s="13"/>
      <c r="F43" s="13"/>
    </row>
    <row r="44" spans="1:8">
      <c r="E44" s="13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workbookViewId="0">
      <pane xSplit="1" topLeftCell="B1" activePane="topRight" state="frozen"/>
      <selection activeCell="B1" sqref="B1"/>
      <selection pane="topRight" activeCell="D9" sqref="D9"/>
    </sheetView>
  </sheetViews>
  <sheetFormatPr defaultRowHeight="15" outlineLevelRow="3"/>
  <cols>
    <col min="1" max="1" width="62.85546875" style="2" customWidth="1"/>
    <col min="2" max="5" width="17.28515625" style="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49" t="s">
        <v>87</v>
      </c>
      <c r="B1" s="149"/>
      <c r="C1" s="149"/>
      <c r="D1" s="149"/>
      <c r="E1" s="149"/>
      <c r="F1" s="149"/>
      <c r="G1" s="149"/>
      <c r="H1" s="149"/>
    </row>
    <row r="2" spans="1:8" ht="35.25" customHeight="1">
      <c r="A2" s="150" t="s">
        <v>2</v>
      </c>
      <c r="B2" s="151" t="s">
        <v>65</v>
      </c>
      <c r="C2" s="151"/>
      <c r="D2" s="152" t="s">
        <v>76</v>
      </c>
      <c r="E2" s="155" t="s">
        <v>81</v>
      </c>
      <c r="F2" s="150" t="s">
        <v>70</v>
      </c>
      <c r="G2" s="151" t="s">
        <v>71</v>
      </c>
      <c r="H2" s="151"/>
    </row>
    <row r="3" spans="1:8" ht="51" customHeight="1">
      <c r="A3" s="150"/>
      <c r="B3" s="51" t="s">
        <v>66</v>
      </c>
      <c r="C3" s="50" t="s">
        <v>67</v>
      </c>
      <c r="D3" s="152"/>
      <c r="E3" s="155"/>
      <c r="F3" s="150"/>
      <c r="G3" s="50" t="s">
        <v>72</v>
      </c>
      <c r="H3" s="36" t="s">
        <v>73</v>
      </c>
    </row>
    <row r="4" spans="1:8" s="7" customFormat="1" ht="15" customHeight="1">
      <c r="A4" s="37" t="s">
        <v>4</v>
      </c>
      <c r="B4" s="38">
        <f>B5+B32</f>
        <v>3816104654.71</v>
      </c>
      <c r="C4" s="52">
        <f>C5+C32</f>
        <v>4540646281.4200001</v>
      </c>
      <c r="D4" s="52">
        <f>D5+D32</f>
        <v>4265626606.1800008</v>
      </c>
      <c r="E4" s="52">
        <f>E5+E32</f>
        <v>1919443062.4900005</v>
      </c>
      <c r="F4" s="39">
        <f>D4/E4*100</f>
        <v>222.23251575102259</v>
      </c>
      <c r="G4" s="39">
        <f>D4/B4*100</f>
        <v>111.77960229458543</v>
      </c>
      <c r="H4" s="40">
        <f>D4/C4*100</f>
        <v>93.943160109930602</v>
      </c>
    </row>
    <row r="5" spans="1:8" s="7" customFormat="1" ht="15" customHeight="1" outlineLevel="1">
      <c r="A5" s="37" t="s">
        <v>6</v>
      </c>
      <c r="B5" s="41">
        <f>B6+B20</f>
        <v>521798670.07999998</v>
      </c>
      <c r="C5" s="52">
        <f>C6+C20</f>
        <v>553018910.92999995</v>
      </c>
      <c r="D5" s="52">
        <f>D6+D20</f>
        <v>529697560.32000005</v>
      </c>
      <c r="E5" s="52">
        <f>E6+E20</f>
        <v>485826988.44000006</v>
      </c>
      <c r="F5" s="42">
        <f t="shared" ref="F5:F42" si="0">D5/E5*100</f>
        <v>109.03008126840983</v>
      </c>
      <c r="G5" s="42">
        <f t="shared" ref="G5:G42" si="1">D5/B5*100</f>
        <v>101.51378121350693</v>
      </c>
      <c r="H5" s="40">
        <f t="shared" ref="H5:H42" si="2">D5/C5*100</f>
        <v>95.782901787068937</v>
      </c>
    </row>
    <row r="6" spans="1:8" s="7" customFormat="1" ht="15" customHeight="1" outlineLevel="1">
      <c r="A6" s="37" t="s">
        <v>7</v>
      </c>
      <c r="B6" s="41">
        <f>B7+B10+B11+B17+B18+B19</f>
        <v>461365483.07999998</v>
      </c>
      <c r="C6" s="52">
        <f>C7+C10+C11+C17+C18+C19</f>
        <v>484897641.88</v>
      </c>
      <c r="D6" s="52">
        <f>D7+D10+D11+D17+D18+D19</f>
        <v>464459545.54000008</v>
      </c>
      <c r="E6" s="52">
        <f>E7+E10+E11+E17+E18+E19</f>
        <v>416909303.06000006</v>
      </c>
      <c r="F6" s="42">
        <f t="shared" si="0"/>
        <v>111.40541650929694</v>
      </c>
      <c r="G6" s="42">
        <f t="shared" si="1"/>
        <v>100.67063154342293</v>
      </c>
      <c r="H6" s="40">
        <f t="shared" si="2"/>
        <v>95.785069966362542</v>
      </c>
    </row>
    <row r="7" spans="1:8" ht="15" customHeight="1" outlineLevel="2">
      <c r="A7" s="43" t="s">
        <v>9</v>
      </c>
      <c r="B7" s="44">
        <f>B8+B9</f>
        <v>305371351</v>
      </c>
      <c r="C7" s="53">
        <f>C8+C9</f>
        <v>313330309.18000001</v>
      </c>
      <c r="D7" s="53">
        <f>D8+D9</f>
        <v>292137581.64000005</v>
      </c>
      <c r="E7" s="53">
        <f>E8+E9</f>
        <v>260137551.61000001</v>
      </c>
      <c r="F7" s="39">
        <f t="shared" si="0"/>
        <v>112.30119597572545</v>
      </c>
      <c r="G7" s="39">
        <f t="shared" si="1"/>
        <v>95.666335654388234</v>
      </c>
      <c r="H7" s="40">
        <f t="shared" si="2"/>
        <v>93.236298270836841</v>
      </c>
    </row>
    <row r="8" spans="1:8" ht="15" customHeight="1" outlineLevel="3">
      <c r="A8" s="43" t="s">
        <v>11</v>
      </c>
      <c r="B8" s="44">
        <v>9031560</v>
      </c>
      <c r="C8" s="53">
        <v>12712776.210000001</v>
      </c>
      <c r="D8" s="53">
        <v>12718419.48</v>
      </c>
      <c r="E8" s="53">
        <v>9598947.5800000001</v>
      </c>
      <c r="F8" s="39">
        <f t="shared" si="0"/>
        <v>132.49806162604338</v>
      </c>
      <c r="G8" s="39">
        <f t="shared" si="1"/>
        <v>140.82195633976855</v>
      </c>
      <c r="H8" s="40">
        <f t="shared" si="2"/>
        <v>100.04439053993227</v>
      </c>
    </row>
    <row r="9" spans="1:8" ht="15" customHeight="1" outlineLevel="3">
      <c r="A9" s="43" t="s">
        <v>13</v>
      </c>
      <c r="B9" s="44">
        <v>296339791</v>
      </c>
      <c r="C9" s="53">
        <v>300617532.97000003</v>
      </c>
      <c r="D9" s="53">
        <v>279419162.16000003</v>
      </c>
      <c r="E9" s="53">
        <v>250538604.03</v>
      </c>
      <c r="F9" s="39">
        <f t="shared" si="0"/>
        <v>111.52738846047924</v>
      </c>
      <c r="G9" s="39">
        <f t="shared" si="1"/>
        <v>94.290125945320653</v>
      </c>
      <c r="H9" s="40">
        <f t="shared" si="2"/>
        <v>92.948391731990071</v>
      </c>
    </row>
    <row r="10" spans="1:8" ht="25.5" outlineLevel="2">
      <c r="A10" s="43" t="s">
        <v>15</v>
      </c>
      <c r="B10" s="44">
        <v>31913377.079999998</v>
      </c>
      <c r="C10" s="53">
        <v>31913377.079999998</v>
      </c>
      <c r="D10" s="53">
        <v>33797434.280000001</v>
      </c>
      <c r="E10" s="53">
        <v>27084287.98</v>
      </c>
      <c r="F10" s="39">
        <f t="shared" si="0"/>
        <v>124.78612804943303</v>
      </c>
      <c r="G10" s="39">
        <f t="shared" si="1"/>
        <v>105.90365975771563</v>
      </c>
      <c r="H10" s="40">
        <f t="shared" si="2"/>
        <v>105.90365975771563</v>
      </c>
    </row>
    <row r="11" spans="1:8" ht="15" customHeight="1" outlineLevel="2">
      <c r="A11" s="43" t="s">
        <v>17</v>
      </c>
      <c r="B11" s="44">
        <f>B12+B13+B14+B15+B16</f>
        <v>97391016</v>
      </c>
      <c r="C11" s="53">
        <f>C12+C13+C14+C15+C16</f>
        <v>107998046</v>
      </c>
      <c r="D11" s="53">
        <f>D12+D13+D14+D15+D16</f>
        <v>106723696.94000001</v>
      </c>
      <c r="E11" s="53">
        <f>E12+E13+E14+E15+E16</f>
        <v>102382701.56999999</v>
      </c>
      <c r="F11" s="39">
        <f t="shared" si="0"/>
        <v>104.23996954898875</v>
      </c>
      <c r="G11" s="39">
        <f t="shared" si="1"/>
        <v>109.58269183679118</v>
      </c>
      <c r="H11" s="40">
        <f t="shared" si="2"/>
        <v>98.820025817874537</v>
      </c>
    </row>
    <row r="12" spans="1:8" ht="25.5" customHeight="1" outlineLevel="3">
      <c r="A12" s="43" t="s">
        <v>19</v>
      </c>
      <c r="B12" s="44">
        <v>84004570</v>
      </c>
      <c r="C12" s="53">
        <v>93054000</v>
      </c>
      <c r="D12" s="53">
        <v>92948661.540000007</v>
      </c>
      <c r="E12" s="53">
        <v>82067730.540000007</v>
      </c>
      <c r="F12" s="39">
        <f t="shared" si="0"/>
        <v>113.25847678302327</v>
      </c>
      <c r="G12" s="39">
        <f t="shared" si="1"/>
        <v>110.64714876821584</v>
      </c>
      <c r="H12" s="40">
        <f t="shared" si="2"/>
        <v>99.886798568573099</v>
      </c>
    </row>
    <row r="13" spans="1:8" ht="15" customHeight="1" outlineLevel="3">
      <c r="A13" s="43" t="s">
        <v>21</v>
      </c>
      <c r="B13" s="44">
        <v>0</v>
      </c>
      <c r="C13" s="53">
        <v>0</v>
      </c>
      <c r="D13" s="53">
        <v>-29701.35</v>
      </c>
      <c r="E13" s="53">
        <v>6716383.0499999998</v>
      </c>
      <c r="F13" s="39">
        <f t="shared" si="0"/>
        <v>-0.44222239528163892</v>
      </c>
      <c r="G13" s="39"/>
      <c r="H13" s="40"/>
    </row>
    <row r="14" spans="1:8" ht="15" customHeight="1" outlineLevel="3">
      <c r="A14" s="43" t="s">
        <v>23</v>
      </c>
      <c r="B14" s="44">
        <v>255000</v>
      </c>
      <c r="C14" s="53">
        <v>165000</v>
      </c>
      <c r="D14" s="53">
        <v>141073.14000000001</v>
      </c>
      <c r="E14" s="53">
        <v>158517.94</v>
      </c>
      <c r="F14" s="39"/>
      <c r="G14" s="39">
        <f t="shared" si="1"/>
        <v>55.322800000000008</v>
      </c>
      <c r="H14" s="40">
        <f t="shared" si="2"/>
        <v>85.49887272727274</v>
      </c>
    </row>
    <row r="15" spans="1:8" ht="15" customHeight="1" outlineLevel="3">
      <c r="A15" s="43" t="s">
        <v>25</v>
      </c>
      <c r="B15" s="44">
        <v>13131446</v>
      </c>
      <c r="C15" s="53">
        <v>14779046</v>
      </c>
      <c r="D15" s="53">
        <v>13663663.609999999</v>
      </c>
      <c r="E15" s="53">
        <v>13440070.039999999</v>
      </c>
      <c r="F15" s="39">
        <f t="shared" si="0"/>
        <v>101.66363396421704</v>
      </c>
      <c r="G15" s="39">
        <f t="shared" si="1"/>
        <v>104.05300078909816</v>
      </c>
      <c r="H15" s="40">
        <f t="shared" si="2"/>
        <v>92.452947301199274</v>
      </c>
    </row>
    <row r="16" spans="1:8" ht="15" customHeight="1" outlineLevel="3">
      <c r="A16" s="43" t="s">
        <v>26</v>
      </c>
      <c r="B16" s="44">
        <v>0</v>
      </c>
      <c r="C16" s="53">
        <v>0</v>
      </c>
      <c r="D16" s="53">
        <v>0</v>
      </c>
      <c r="E16" s="53">
        <v>0</v>
      </c>
      <c r="F16" s="39"/>
      <c r="G16" s="39"/>
      <c r="H16" s="40"/>
    </row>
    <row r="17" spans="1:8" ht="15" customHeight="1" outlineLevel="2">
      <c r="A17" s="43" t="s">
        <v>28</v>
      </c>
      <c r="B17" s="44">
        <v>17352839</v>
      </c>
      <c r="C17" s="53">
        <v>22054172.82</v>
      </c>
      <c r="D17" s="53">
        <v>22069261.969999999</v>
      </c>
      <c r="E17" s="53">
        <v>18967990.850000001</v>
      </c>
      <c r="F17" s="39">
        <f t="shared" si="0"/>
        <v>116.35002433586685</v>
      </c>
      <c r="G17" s="39">
        <f t="shared" si="1"/>
        <v>127.17954664363565</v>
      </c>
      <c r="H17" s="40">
        <f t="shared" si="2"/>
        <v>100.06841857150188</v>
      </c>
    </row>
    <row r="18" spans="1:8" ht="15" customHeight="1" outlineLevel="2">
      <c r="A18" s="43" t="s">
        <v>30</v>
      </c>
      <c r="B18" s="44">
        <v>9336900</v>
      </c>
      <c r="C18" s="53">
        <v>9600000</v>
      </c>
      <c r="D18" s="53">
        <v>9729833.9100000001</v>
      </c>
      <c r="E18" s="53">
        <v>8321321.5099999998</v>
      </c>
      <c r="F18" s="39">
        <f t="shared" si="0"/>
        <v>116.92654704312706</v>
      </c>
      <c r="G18" s="39">
        <f t="shared" si="1"/>
        <v>104.20839796934742</v>
      </c>
      <c r="H18" s="40">
        <f t="shared" si="2"/>
        <v>101.35243656249999</v>
      </c>
    </row>
    <row r="19" spans="1:8" ht="25.5" outlineLevel="2">
      <c r="A19" s="43" t="s">
        <v>31</v>
      </c>
      <c r="B19" s="44"/>
      <c r="C19" s="53">
        <v>1736.8</v>
      </c>
      <c r="D19" s="53">
        <v>1736.8</v>
      </c>
      <c r="E19" s="53">
        <v>15449.54</v>
      </c>
      <c r="F19" s="39"/>
      <c r="G19" s="39"/>
      <c r="H19" s="40"/>
    </row>
    <row r="20" spans="1:8" s="7" customFormat="1" ht="14.25" outlineLevel="2">
      <c r="A20" s="37" t="s">
        <v>32</v>
      </c>
      <c r="B20" s="41">
        <f>B21+B22+B23+B26+B28+B29</f>
        <v>60433187</v>
      </c>
      <c r="C20" s="52">
        <f>C21+C22+C23+C26+C28+C29</f>
        <v>68121269.049999997</v>
      </c>
      <c r="D20" s="52">
        <f>D21+D22+D23+D26+D28+D29</f>
        <v>65238014.780000001</v>
      </c>
      <c r="E20" s="52">
        <f>E21+E22+E23+E26+E28+E29</f>
        <v>68917685.379999995</v>
      </c>
      <c r="F20" s="42">
        <f t="shared" si="0"/>
        <v>94.660774546169193</v>
      </c>
      <c r="G20" s="42">
        <f t="shared" si="1"/>
        <v>107.95064437028614</v>
      </c>
      <c r="H20" s="40">
        <f t="shared" si="2"/>
        <v>95.767468354290742</v>
      </c>
    </row>
    <row r="21" spans="1:8" ht="25.5" outlineLevel="2">
      <c r="A21" s="43" t="s">
        <v>34</v>
      </c>
      <c r="B21" s="44">
        <v>18234355</v>
      </c>
      <c r="C21" s="53">
        <v>18234355</v>
      </c>
      <c r="D21" s="53">
        <v>17760681.640000001</v>
      </c>
      <c r="E21" s="53">
        <v>12941114.720000001</v>
      </c>
      <c r="F21" s="39">
        <f t="shared" si="0"/>
        <v>137.24228572482664</v>
      </c>
      <c r="G21" s="39">
        <f t="shared" si="1"/>
        <v>97.402302631488752</v>
      </c>
      <c r="H21" s="40">
        <f t="shared" si="2"/>
        <v>97.402302631488752</v>
      </c>
    </row>
    <row r="22" spans="1:8" outlineLevel="2">
      <c r="A22" s="43" t="s">
        <v>36</v>
      </c>
      <c r="B22" s="44">
        <v>1675000</v>
      </c>
      <c r="C22" s="53">
        <v>2280241.52</v>
      </c>
      <c r="D22" s="53">
        <v>2384664.67</v>
      </c>
      <c r="E22" s="53">
        <v>1744726.04</v>
      </c>
      <c r="F22" s="39">
        <f t="shared" si="0"/>
        <v>136.67845927260879</v>
      </c>
      <c r="G22" s="39">
        <f t="shared" si="1"/>
        <v>142.36803999999998</v>
      </c>
      <c r="H22" s="40">
        <f t="shared" si="2"/>
        <v>104.57947761603779</v>
      </c>
    </row>
    <row r="23" spans="1:8" ht="25.5" outlineLevel="2">
      <c r="A23" s="43" t="s">
        <v>38</v>
      </c>
      <c r="B23" s="44">
        <f>B24+B25</f>
        <v>22791400</v>
      </c>
      <c r="C23" s="53">
        <f>C24+C25</f>
        <v>21970397.23</v>
      </c>
      <c r="D23" s="53">
        <f>D24+D25</f>
        <v>20094734.77</v>
      </c>
      <c r="E23" s="53">
        <f>E24+E25</f>
        <v>19575956.920000002</v>
      </c>
      <c r="F23" s="39">
        <f t="shared" si="0"/>
        <v>102.65007658179908</v>
      </c>
      <c r="G23" s="39">
        <f t="shared" si="1"/>
        <v>88.168057995559721</v>
      </c>
      <c r="H23" s="40">
        <f t="shared" si="2"/>
        <v>91.462774021041213</v>
      </c>
    </row>
    <row r="24" spans="1:8" ht="15" customHeight="1" outlineLevel="3">
      <c r="A24" s="43" t="s">
        <v>40</v>
      </c>
      <c r="B24" s="44">
        <v>22791400</v>
      </c>
      <c r="C24" s="53">
        <v>21291400</v>
      </c>
      <c r="D24" s="53">
        <v>19417737.09</v>
      </c>
      <c r="E24" s="53">
        <v>18231852.420000002</v>
      </c>
      <c r="F24" s="39">
        <f t="shared" si="0"/>
        <v>106.50446615451486</v>
      </c>
      <c r="G24" s="39">
        <f t="shared" si="1"/>
        <v>85.197649508147805</v>
      </c>
      <c r="H24" s="40">
        <f t="shared" si="2"/>
        <v>91.199907427412015</v>
      </c>
    </row>
    <row r="25" spans="1:8" ht="15" customHeight="1" outlineLevel="3">
      <c r="A25" s="43" t="s">
        <v>42</v>
      </c>
      <c r="B25" s="44"/>
      <c r="C25" s="53">
        <v>678997.23</v>
      </c>
      <c r="D25" s="53">
        <v>676997.68</v>
      </c>
      <c r="E25" s="53">
        <v>1344104.5</v>
      </c>
      <c r="F25" s="39">
        <f t="shared" si="0"/>
        <v>50.367934933630529</v>
      </c>
      <c r="G25" s="39"/>
      <c r="H25" s="40"/>
    </row>
    <row r="26" spans="1:8" ht="25.5" customHeight="1" outlineLevel="2">
      <c r="A26" s="43" t="s">
        <v>44</v>
      </c>
      <c r="B26" s="44">
        <v>15432432</v>
      </c>
      <c r="C26" s="53">
        <v>23934128.5</v>
      </c>
      <c r="D26" s="53">
        <v>23534010.870000001</v>
      </c>
      <c r="E26" s="53">
        <v>30931562.550000001</v>
      </c>
      <c r="F26" s="39">
        <f t="shared" si="0"/>
        <v>76.084131967009213</v>
      </c>
      <c r="G26" s="39">
        <f t="shared" si="1"/>
        <v>152.49709747627594</v>
      </c>
      <c r="H26" s="40">
        <f t="shared" si="2"/>
        <v>98.328254860000442</v>
      </c>
    </row>
    <row r="27" spans="1:8" ht="25.5" outlineLevel="3">
      <c r="A27" s="43" t="s">
        <v>46</v>
      </c>
      <c r="B27" s="44">
        <v>14932432</v>
      </c>
      <c r="C27" s="53">
        <v>23434128.5</v>
      </c>
      <c r="D27" s="53">
        <v>23516454.870000001</v>
      </c>
      <c r="E27" s="53">
        <v>25715419.800000001</v>
      </c>
      <c r="F27" s="39">
        <f t="shared" si="0"/>
        <v>91.448846851024385</v>
      </c>
      <c r="G27" s="39">
        <f t="shared" si="1"/>
        <v>157.48576568103576</v>
      </c>
      <c r="H27" s="40">
        <f t="shared" si="2"/>
        <v>100.35130971480335</v>
      </c>
    </row>
    <row r="28" spans="1:8" outlineLevel="2">
      <c r="A28" s="43" t="s">
        <v>48</v>
      </c>
      <c r="B28" s="44">
        <v>2300000</v>
      </c>
      <c r="C28" s="53">
        <v>1700000</v>
      </c>
      <c r="D28" s="53">
        <v>1458382.91</v>
      </c>
      <c r="E28" s="53">
        <v>3618416.49</v>
      </c>
      <c r="F28" s="39">
        <f t="shared" si="0"/>
        <v>40.304451243532768</v>
      </c>
      <c r="G28" s="39">
        <f t="shared" si="1"/>
        <v>63.407952608695652</v>
      </c>
      <c r="H28" s="40">
        <f t="shared" si="2"/>
        <v>85.787229999999994</v>
      </c>
    </row>
    <row r="29" spans="1:8" ht="15" customHeight="1" outlineLevel="2">
      <c r="A29" s="43" t="s">
        <v>50</v>
      </c>
      <c r="B29" s="44">
        <f>B30+B31</f>
        <v>0</v>
      </c>
      <c r="C29" s="53">
        <f>C30+C31</f>
        <v>2146.8000000000002</v>
      </c>
      <c r="D29" s="53">
        <f>D30+D31</f>
        <v>5539.92</v>
      </c>
      <c r="E29" s="53">
        <f>E30+E31</f>
        <v>105908.66</v>
      </c>
      <c r="F29" s="39"/>
      <c r="G29" s="39"/>
      <c r="H29" s="40"/>
    </row>
    <row r="30" spans="1:8" ht="15" customHeight="1" outlineLevel="3">
      <c r="A30" s="43" t="s">
        <v>52</v>
      </c>
      <c r="B30" s="44"/>
      <c r="C30" s="53"/>
      <c r="D30" s="53">
        <v>3393.12</v>
      </c>
      <c r="E30" s="53">
        <v>0</v>
      </c>
      <c r="F30" s="39"/>
      <c r="G30" s="39"/>
      <c r="H30" s="40"/>
    </row>
    <row r="31" spans="1:8" ht="15" customHeight="1" outlineLevel="3">
      <c r="A31" s="43" t="s">
        <v>54</v>
      </c>
      <c r="B31" s="44"/>
      <c r="C31" s="53">
        <v>2146.8000000000002</v>
      </c>
      <c r="D31" s="53">
        <v>2146.8000000000002</v>
      </c>
      <c r="E31" s="53">
        <v>105908.66</v>
      </c>
      <c r="F31" s="39"/>
      <c r="G31" s="39"/>
      <c r="H31" s="40"/>
    </row>
    <row r="32" spans="1:8">
      <c r="A32" s="32" t="s">
        <v>55</v>
      </c>
      <c r="B32" s="33">
        <f>B33+B38+B40+B41</f>
        <v>3294305984.6300001</v>
      </c>
      <c r="C32" s="33">
        <f>C33+C38+C40+C41</f>
        <v>3987627370.4899998</v>
      </c>
      <c r="D32" s="33">
        <f>D33+D38+D40+D41+D39</f>
        <v>3735929045.8600006</v>
      </c>
      <c r="E32" s="33">
        <f>E33+E38+E40+E41</f>
        <v>1433616074.0500004</v>
      </c>
      <c r="F32" s="42">
        <f t="shared" si="0"/>
        <v>260.59480731866444</v>
      </c>
      <c r="G32" s="42">
        <f t="shared" si="1"/>
        <v>113.40564790552088</v>
      </c>
      <c r="H32" s="40">
        <f t="shared" si="2"/>
        <v>93.688017930344614</v>
      </c>
    </row>
    <row r="33" spans="1:8" ht="46.5" customHeight="1">
      <c r="A33" s="46" t="s">
        <v>56</v>
      </c>
      <c r="B33" s="33">
        <f>B34+B35+B36+B37</f>
        <v>3257479784.6300001</v>
      </c>
      <c r="C33" s="33">
        <f>C34+C35+C36+C37</f>
        <v>3950505932.8499994</v>
      </c>
      <c r="D33" s="33">
        <f>D34+D35+D36+D37</f>
        <v>3735613608.2200003</v>
      </c>
      <c r="E33" s="33">
        <f>E34+E35+E36+E37</f>
        <v>1438185535.9700003</v>
      </c>
      <c r="F33" s="42">
        <f t="shared" si="0"/>
        <v>259.74490180785153</v>
      </c>
      <c r="G33" s="42">
        <f t="shared" si="1"/>
        <v>114.67802888128465</v>
      </c>
      <c r="H33" s="40">
        <f t="shared" si="2"/>
        <v>94.560384713181023</v>
      </c>
    </row>
    <row r="34" spans="1:8">
      <c r="A34" s="47" t="s">
        <v>57</v>
      </c>
      <c r="B34" s="48">
        <v>0</v>
      </c>
      <c r="C34" s="54">
        <v>12285874</v>
      </c>
      <c r="D34" s="54">
        <v>11845741.640000001</v>
      </c>
      <c r="E34" s="54">
        <v>13731398.65</v>
      </c>
      <c r="F34" s="39"/>
      <c r="G34" s="39"/>
      <c r="H34" s="40"/>
    </row>
    <row r="35" spans="1:8" ht="26.25">
      <c r="A35" s="47" t="s">
        <v>58</v>
      </c>
      <c r="B35" s="48">
        <v>1709204215.6199999</v>
      </c>
      <c r="C35" s="54">
        <v>2141802748.03</v>
      </c>
      <c r="D35" s="54">
        <v>2034120319.6700001</v>
      </c>
      <c r="E35" s="54">
        <v>127615549.25</v>
      </c>
      <c r="F35" s="39">
        <f t="shared" si="0"/>
        <v>1593.9439446247575</v>
      </c>
      <c r="G35" s="39">
        <f t="shared" si="1"/>
        <v>119.00978836119589</v>
      </c>
      <c r="H35" s="40">
        <f t="shared" si="2"/>
        <v>94.972346148166793</v>
      </c>
    </row>
    <row r="36" spans="1:8">
      <c r="A36" s="47" t="s">
        <v>59</v>
      </c>
      <c r="B36" s="48">
        <v>1402918081.01</v>
      </c>
      <c r="C36" s="54">
        <v>1375060072.5699999</v>
      </c>
      <c r="D36" s="54">
        <v>1277103767.9400001</v>
      </c>
      <c r="E36" s="54">
        <v>1202240975.6800001</v>
      </c>
      <c r="F36" s="39">
        <f t="shared" si="0"/>
        <v>106.22693734237905</v>
      </c>
      <c r="G36" s="39">
        <f t="shared" si="1"/>
        <v>91.031955837405505</v>
      </c>
      <c r="H36" s="40">
        <f t="shared" si="2"/>
        <v>92.876216349812367</v>
      </c>
    </row>
    <row r="37" spans="1:8">
      <c r="A37" s="47" t="s">
        <v>60</v>
      </c>
      <c r="B37" s="48">
        <v>145357488</v>
      </c>
      <c r="C37" s="54">
        <v>421357238.25</v>
      </c>
      <c r="D37" s="54">
        <v>412543778.97000003</v>
      </c>
      <c r="E37" s="54">
        <v>94597612.390000001</v>
      </c>
      <c r="F37" s="39">
        <f t="shared" si="0"/>
        <v>436.10379643536373</v>
      </c>
      <c r="G37" s="39">
        <f t="shared" si="1"/>
        <v>283.81322809458572</v>
      </c>
      <c r="H37" s="40">
        <f t="shared" si="2"/>
        <v>97.908316630181929</v>
      </c>
    </row>
    <row r="38" spans="1:8" ht="26.25">
      <c r="A38" s="47" t="s">
        <v>61</v>
      </c>
      <c r="B38" s="48">
        <v>36826200</v>
      </c>
      <c r="C38" s="48">
        <v>36826200</v>
      </c>
      <c r="D38" s="48"/>
      <c r="E38" s="48">
        <v>0</v>
      </c>
      <c r="F38" s="39"/>
      <c r="G38" s="39">
        <f t="shared" si="1"/>
        <v>0</v>
      </c>
      <c r="H38" s="40">
        <f t="shared" si="2"/>
        <v>0</v>
      </c>
    </row>
    <row r="39" spans="1:8" ht="77.25" hidden="1">
      <c r="A39" s="47" t="s">
        <v>85</v>
      </c>
      <c r="B39" s="48"/>
      <c r="C39" s="48"/>
      <c r="D39" s="48">
        <v>0</v>
      </c>
      <c r="E39" s="48"/>
      <c r="F39" s="39"/>
      <c r="G39" s="39"/>
      <c r="H39" s="40"/>
    </row>
    <row r="40" spans="1:8" ht="51.75">
      <c r="A40" s="47" t="s">
        <v>62</v>
      </c>
      <c r="B40" s="48"/>
      <c r="C40" s="54">
        <v>1046126.26</v>
      </c>
      <c r="D40" s="54">
        <v>1046126.26</v>
      </c>
      <c r="E40" s="54">
        <v>954260.15</v>
      </c>
      <c r="F40" s="39">
        <f t="shared" si="0"/>
        <v>109.62694606916155</v>
      </c>
      <c r="G40" s="39"/>
      <c r="H40" s="40">
        <f t="shared" si="2"/>
        <v>100</v>
      </c>
    </row>
    <row r="41" spans="1:8" ht="39">
      <c r="A41" s="47" t="s">
        <v>63</v>
      </c>
      <c r="B41" s="48"/>
      <c r="C41" s="54">
        <v>-750888.62</v>
      </c>
      <c r="D41" s="54">
        <v>-730688.62</v>
      </c>
      <c r="E41" s="54">
        <v>-5523722.0700000003</v>
      </c>
      <c r="F41" s="39">
        <f t="shared" si="0"/>
        <v>13.228193068736349</v>
      </c>
      <c r="G41" s="39"/>
      <c r="H41" s="40">
        <f t="shared" si="2"/>
        <v>97.309854023357019</v>
      </c>
    </row>
    <row r="42" spans="1:8" s="7" customFormat="1" ht="14.25">
      <c r="A42" s="32" t="s">
        <v>64</v>
      </c>
      <c r="B42" s="33">
        <v>-37278618.700000003</v>
      </c>
      <c r="C42" s="33">
        <v>-80632253.579999998</v>
      </c>
      <c r="D42" s="33">
        <v>105254308.98</v>
      </c>
      <c r="E42" s="33">
        <v>86992742.349999994</v>
      </c>
      <c r="F42" s="39">
        <f t="shared" si="0"/>
        <v>120.99205765525566</v>
      </c>
      <c r="G42" s="39">
        <f t="shared" si="1"/>
        <v>-282.34498125328878</v>
      </c>
      <c r="H42" s="40">
        <f t="shared" si="2"/>
        <v>-130.53623619184972</v>
      </c>
    </row>
    <row r="43" spans="1:8">
      <c r="E43" s="13"/>
      <c r="F43" s="13"/>
    </row>
    <row r="44" spans="1:8">
      <c r="E44" s="13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workbookViewId="0">
      <pane xSplit="1" topLeftCell="B1" activePane="topRight" state="frozen"/>
      <selection activeCell="B1" sqref="B1"/>
      <selection pane="topRight" activeCell="D4" sqref="D4"/>
    </sheetView>
  </sheetViews>
  <sheetFormatPr defaultRowHeight="15" outlineLevelRow="3"/>
  <cols>
    <col min="1" max="1" width="62.85546875" style="2" customWidth="1"/>
    <col min="2" max="5" width="17.28515625" style="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49" t="s">
        <v>86</v>
      </c>
      <c r="B1" s="149"/>
      <c r="C1" s="149"/>
      <c r="D1" s="149"/>
      <c r="E1" s="149"/>
      <c r="F1" s="149"/>
      <c r="G1" s="149"/>
      <c r="H1" s="149"/>
    </row>
    <row r="2" spans="1:8" ht="35.25" customHeight="1">
      <c r="A2" s="150" t="s">
        <v>2</v>
      </c>
      <c r="B2" s="151" t="s">
        <v>65</v>
      </c>
      <c r="C2" s="151"/>
      <c r="D2" s="156" t="s">
        <v>76</v>
      </c>
      <c r="E2" s="157" t="s">
        <v>81</v>
      </c>
      <c r="F2" s="150" t="s">
        <v>70</v>
      </c>
      <c r="G2" s="151" t="s">
        <v>71</v>
      </c>
      <c r="H2" s="151"/>
    </row>
    <row r="3" spans="1:8" ht="51" customHeight="1">
      <c r="A3" s="150"/>
      <c r="B3" s="34" t="s">
        <v>66</v>
      </c>
      <c r="C3" s="35" t="s">
        <v>67</v>
      </c>
      <c r="D3" s="156"/>
      <c r="E3" s="157"/>
      <c r="F3" s="150"/>
      <c r="G3" s="35" t="s">
        <v>72</v>
      </c>
      <c r="H3" s="36" t="s">
        <v>73</v>
      </c>
    </row>
    <row r="4" spans="1:8" s="7" customFormat="1" ht="15" customHeight="1">
      <c r="A4" s="37" t="s">
        <v>4</v>
      </c>
      <c r="B4" s="38">
        <f>B5+B32</f>
        <v>3816104654.71</v>
      </c>
      <c r="C4" s="38">
        <f>C5+C32</f>
        <v>4506021964.2199993</v>
      </c>
      <c r="D4" s="38">
        <f>D5+D32</f>
        <v>3970976126.9300003</v>
      </c>
      <c r="E4" s="38">
        <f>E5+E32</f>
        <v>1801220363.6000001</v>
      </c>
      <c r="F4" s="39">
        <f>D4/E4*100</f>
        <v>220.46031719258542</v>
      </c>
      <c r="G4" s="39">
        <f>D4/B4*100</f>
        <v>104.05836543368514</v>
      </c>
      <c r="H4" s="40">
        <f>D4/C4*100</f>
        <v>88.125982484361543</v>
      </c>
    </row>
    <row r="5" spans="1:8" s="7" customFormat="1" ht="15" customHeight="1" outlineLevel="1">
      <c r="A5" s="37" t="s">
        <v>6</v>
      </c>
      <c r="B5" s="41">
        <f>B6+B20</f>
        <v>521798670.07999998</v>
      </c>
      <c r="C5" s="41">
        <f>C6+C20</f>
        <v>535038053.68000001</v>
      </c>
      <c r="D5" s="41">
        <f>D6+D20</f>
        <v>484176054.29000002</v>
      </c>
      <c r="E5" s="41">
        <f>E6+E20</f>
        <v>446826027.45000011</v>
      </c>
      <c r="F5" s="42">
        <f t="shared" ref="F5:F42" si="0">D5/E5*100</f>
        <v>108.35896401406013</v>
      </c>
      <c r="G5" s="42">
        <f t="shared" ref="G5:G42" si="1">D5/B5*100</f>
        <v>92.789821448906366</v>
      </c>
      <c r="H5" s="40">
        <f t="shared" ref="H5:H42" si="2">D5/C5*100</f>
        <v>90.49376038953298</v>
      </c>
    </row>
    <row r="6" spans="1:8" s="7" customFormat="1" ht="15" customHeight="1" outlineLevel="1">
      <c r="A6" s="37" t="s">
        <v>7</v>
      </c>
      <c r="B6" s="41">
        <f>B7+B10+B11+B17+B18+B19</f>
        <v>461365483.07999998</v>
      </c>
      <c r="C6" s="41">
        <f>C7+C10+C11+C17+C18+C19</f>
        <v>470642519.88</v>
      </c>
      <c r="D6" s="41">
        <f>D7+D10+D11+D17+D18+D19</f>
        <v>421526255.23000002</v>
      </c>
      <c r="E6" s="41">
        <f>E7+E10+E11+E17+E18+E19</f>
        <v>381895080.7100001</v>
      </c>
      <c r="F6" s="42">
        <f t="shared" si="0"/>
        <v>110.37750327820919</v>
      </c>
      <c r="G6" s="42">
        <f t="shared" si="1"/>
        <v>91.364930990493733</v>
      </c>
      <c r="H6" s="40">
        <f t="shared" si="2"/>
        <v>89.563997604270185</v>
      </c>
    </row>
    <row r="7" spans="1:8" ht="15" customHeight="1" outlineLevel="2">
      <c r="A7" s="43" t="s">
        <v>9</v>
      </c>
      <c r="B7" s="44">
        <f>B8+B9</f>
        <v>305371351</v>
      </c>
      <c r="C7" s="44">
        <f>C8+C9</f>
        <v>307132951</v>
      </c>
      <c r="D7" s="44">
        <f>D8+D9</f>
        <v>258387755.91</v>
      </c>
      <c r="E7" s="44">
        <f>E8+E9</f>
        <v>233826344.74000001</v>
      </c>
      <c r="F7" s="39">
        <f t="shared" si="0"/>
        <v>110.50412484414906</v>
      </c>
      <c r="G7" s="39">
        <f t="shared" si="1"/>
        <v>84.614275394157715</v>
      </c>
      <c r="H7" s="40">
        <f t="shared" si="2"/>
        <v>84.12895948438954</v>
      </c>
    </row>
    <row r="8" spans="1:8" ht="15" customHeight="1" outlineLevel="3">
      <c r="A8" s="43" t="s">
        <v>11</v>
      </c>
      <c r="B8" s="44">
        <v>9031560</v>
      </c>
      <c r="C8" s="44">
        <v>9624060</v>
      </c>
      <c r="D8" s="10">
        <v>11699627.85</v>
      </c>
      <c r="E8" s="44">
        <v>8757613.4100000001</v>
      </c>
      <c r="F8" s="39">
        <f t="shared" si="0"/>
        <v>133.59379207856583</v>
      </c>
      <c r="G8" s="39">
        <f t="shared" si="1"/>
        <v>129.541605769103</v>
      </c>
      <c r="H8" s="40">
        <f t="shared" si="2"/>
        <v>121.566447528382</v>
      </c>
    </row>
    <row r="9" spans="1:8" ht="15" customHeight="1" outlineLevel="3">
      <c r="A9" s="43" t="s">
        <v>13</v>
      </c>
      <c r="B9" s="44">
        <v>296339791</v>
      </c>
      <c r="C9" s="44">
        <v>297508891</v>
      </c>
      <c r="D9" s="10">
        <v>246688128.06</v>
      </c>
      <c r="E9" s="44">
        <v>225068731.33000001</v>
      </c>
      <c r="F9" s="39">
        <f t="shared" si="0"/>
        <v>109.60568649507391</v>
      </c>
      <c r="G9" s="39">
        <f t="shared" si="1"/>
        <v>83.245023298271818</v>
      </c>
      <c r="H9" s="40">
        <f t="shared" si="2"/>
        <v>82.917901119129908</v>
      </c>
    </row>
    <row r="10" spans="1:8" ht="25.5" outlineLevel="2">
      <c r="A10" s="43" t="s">
        <v>15</v>
      </c>
      <c r="B10" s="44">
        <v>31913377.079999998</v>
      </c>
      <c r="C10" s="44">
        <v>31913377.079999998</v>
      </c>
      <c r="D10" s="10">
        <v>30760573.43</v>
      </c>
      <c r="E10" s="44">
        <v>24329899.629999999</v>
      </c>
      <c r="F10" s="39">
        <f t="shared" si="0"/>
        <v>126.43115630477428</v>
      </c>
      <c r="G10" s="39">
        <f t="shared" si="1"/>
        <v>96.387710247304241</v>
      </c>
      <c r="H10" s="40">
        <f t="shared" si="2"/>
        <v>96.387710247304241</v>
      </c>
    </row>
    <row r="11" spans="1:8" ht="15" customHeight="1" outlineLevel="2">
      <c r="A11" s="43" t="s">
        <v>17</v>
      </c>
      <c r="B11" s="44">
        <f>B12+B13+B14+B15+B16</f>
        <v>97391016</v>
      </c>
      <c r="C11" s="44">
        <f>C12+C13+C14+C15+C16</f>
        <v>104105916</v>
      </c>
      <c r="D11" s="44">
        <f>D12+D13+D14+D15+D16</f>
        <v>102458167.42</v>
      </c>
      <c r="E11" s="44">
        <f>E12+E13+E14+E15+E16</f>
        <v>98794983.599999994</v>
      </c>
      <c r="F11" s="39">
        <f t="shared" si="0"/>
        <v>103.7078641915985</v>
      </c>
      <c r="G11" s="39">
        <f t="shared" si="1"/>
        <v>105.20289409446144</v>
      </c>
      <c r="H11" s="40">
        <f t="shared" si="2"/>
        <v>98.417238286438973</v>
      </c>
    </row>
    <row r="12" spans="1:8" ht="25.5" customHeight="1" outlineLevel="3">
      <c r="A12" s="43" t="s">
        <v>19</v>
      </c>
      <c r="B12" s="44">
        <v>84004570</v>
      </c>
      <c r="C12" s="44">
        <v>89071870</v>
      </c>
      <c r="D12" s="44">
        <v>89374964.700000003</v>
      </c>
      <c r="E12" s="44">
        <v>79403112.349999994</v>
      </c>
      <c r="F12" s="39">
        <f t="shared" si="0"/>
        <v>112.55851572422652</v>
      </c>
      <c r="G12" s="39">
        <f t="shared" si="1"/>
        <v>106.39297921529747</v>
      </c>
      <c r="H12" s="40">
        <f t="shared" si="2"/>
        <v>100.3402810561853</v>
      </c>
    </row>
    <row r="13" spans="1:8" ht="15" customHeight="1" outlineLevel="3">
      <c r="A13" s="43" t="s">
        <v>21</v>
      </c>
      <c r="B13" s="44">
        <v>0</v>
      </c>
      <c r="C13" s="44">
        <v>0</v>
      </c>
      <c r="D13" s="44">
        <v>-10877.59</v>
      </c>
      <c r="E13" s="44">
        <v>6583846.8399999999</v>
      </c>
      <c r="F13" s="39">
        <f t="shared" si="0"/>
        <v>-0.16521632814897014</v>
      </c>
      <c r="G13" s="39"/>
      <c r="H13" s="40"/>
    </row>
    <row r="14" spans="1:8" ht="15" customHeight="1" outlineLevel="3">
      <c r="A14" s="43" t="s">
        <v>23</v>
      </c>
      <c r="B14" s="44">
        <v>255000</v>
      </c>
      <c r="C14" s="44">
        <v>255000</v>
      </c>
      <c r="D14" s="44">
        <v>139331.76</v>
      </c>
      <c r="E14" s="44">
        <v>238142.77</v>
      </c>
      <c r="F14" s="39"/>
      <c r="G14" s="39">
        <f t="shared" si="1"/>
        <v>54.639905882352949</v>
      </c>
      <c r="H14" s="40">
        <f t="shared" si="2"/>
        <v>54.639905882352949</v>
      </c>
    </row>
    <row r="15" spans="1:8" ht="15" customHeight="1" outlineLevel="3">
      <c r="A15" s="43" t="s">
        <v>25</v>
      </c>
      <c r="B15" s="44">
        <v>13131446</v>
      </c>
      <c r="C15" s="44">
        <v>14779046</v>
      </c>
      <c r="D15" s="44">
        <v>12954748.550000001</v>
      </c>
      <c r="E15" s="44">
        <v>12569881.640000001</v>
      </c>
      <c r="F15" s="39">
        <f t="shared" si="0"/>
        <v>103.06181809043669</v>
      </c>
      <c r="G15" s="39">
        <f t="shared" si="1"/>
        <v>98.654394573149077</v>
      </c>
      <c r="H15" s="40">
        <f t="shared" si="2"/>
        <v>87.65618937785294</v>
      </c>
    </row>
    <row r="16" spans="1:8" ht="15" customHeight="1" outlineLevel="3">
      <c r="A16" s="43" t="s">
        <v>26</v>
      </c>
      <c r="B16" s="44">
        <v>0</v>
      </c>
      <c r="C16" s="44">
        <v>0</v>
      </c>
      <c r="D16" s="44">
        <v>0</v>
      </c>
      <c r="E16" s="44">
        <v>0</v>
      </c>
      <c r="F16" s="39"/>
      <c r="G16" s="39"/>
      <c r="H16" s="40"/>
    </row>
    <row r="17" spans="1:8" ht="15" customHeight="1" outlineLevel="2">
      <c r="A17" s="43" t="s">
        <v>28</v>
      </c>
      <c r="B17" s="44">
        <v>17352839</v>
      </c>
      <c r="C17" s="44">
        <v>18151639</v>
      </c>
      <c r="D17" s="10">
        <v>21073727.219999999</v>
      </c>
      <c r="E17" s="44">
        <v>17576927.719999999</v>
      </c>
      <c r="F17" s="39">
        <f t="shared" si="0"/>
        <v>119.8942588585669</v>
      </c>
      <c r="G17" s="39">
        <f t="shared" si="1"/>
        <v>121.44253294806688</v>
      </c>
      <c r="H17" s="40">
        <f t="shared" si="2"/>
        <v>116.09820589755006</v>
      </c>
    </row>
    <row r="18" spans="1:8" ht="15" customHeight="1" outlineLevel="2">
      <c r="A18" s="43" t="s">
        <v>30</v>
      </c>
      <c r="B18" s="44">
        <v>9336900</v>
      </c>
      <c r="C18" s="44">
        <v>9336900</v>
      </c>
      <c r="D18" s="10">
        <v>8844294.4499999993</v>
      </c>
      <c r="E18" s="44">
        <v>7351475.4800000004</v>
      </c>
      <c r="F18" s="39">
        <f t="shared" si="0"/>
        <v>120.30638575971962</v>
      </c>
      <c r="G18" s="39">
        <f t="shared" si="1"/>
        <v>94.72409954053272</v>
      </c>
      <c r="H18" s="40">
        <f t="shared" si="2"/>
        <v>94.72409954053272</v>
      </c>
    </row>
    <row r="19" spans="1:8" ht="25.5" outlineLevel="2">
      <c r="A19" s="43" t="s">
        <v>31</v>
      </c>
      <c r="B19" s="44"/>
      <c r="C19" s="44">
        <v>1736.8</v>
      </c>
      <c r="D19" s="10">
        <v>1736.8</v>
      </c>
      <c r="E19" s="44">
        <v>15449.54</v>
      </c>
      <c r="F19" s="39"/>
      <c r="G19" s="39"/>
      <c r="H19" s="40"/>
    </row>
    <row r="20" spans="1:8" s="7" customFormat="1" ht="14.25" outlineLevel="2">
      <c r="A20" s="37" t="s">
        <v>32</v>
      </c>
      <c r="B20" s="41">
        <f>B21+B22+B23+B26+B28+B29</f>
        <v>60433187</v>
      </c>
      <c r="C20" s="41">
        <f>C21+C22+C23+C26+C28+C29</f>
        <v>64395533.799999997</v>
      </c>
      <c r="D20" s="41">
        <f>D21+D22+D23+D26+D28+D29</f>
        <v>62649799.059999995</v>
      </c>
      <c r="E20" s="41">
        <f>E21+E22+E23+E26+E28+E29</f>
        <v>64930946.740000002</v>
      </c>
      <c r="F20" s="42">
        <f t="shared" si="0"/>
        <v>96.486809765558633</v>
      </c>
      <c r="G20" s="42">
        <f t="shared" si="1"/>
        <v>103.66787219082123</v>
      </c>
      <c r="H20" s="40">
        <f t="shared" si="2"/>
        <v>97.289043762845552</v>
      </c>
    </row>
    <row r="21" spans="1:8" ht="25.5" outlineLevel="2">
      <c r="A21" s="43" t="s">
        <v>34</v>
      </c>
      <c r="B21" s="44">
        <v>18234355</v>
      </c>
      <c r="C21" s="44">
        <v>18234355</v>
      </c>
      <c r="D21" s="44">
        <v>17536184.579999998</v>
      </c>
      <c r="E21" s="44">
        <v>12628981.92</v>
      </c>
      <c r="F21" s="39">
        <f t="shared" si="0"/>
        <v>138.85667657999147</v>
      </c>
      <c r="G21" s="39">
        <f t="shared" si="1"/>
        <v>96.171126316231081</v>
      </c>
      <c r="H21" s="40">
        <f t="shared" si="2"/>
        <v>96.171126316231081</v>
      </c>
    </row>
    <row r="22" spans="1:8" outlineLevel="2">
      <c r="A22" s="43" t="s">
        <v>36</v>
      </c>
      <c r="B22" s="44">
        <v>1675000</v>
      </c>
      <c r="C22" s="44">
        <v>1831000</v>
      </c>
      <c r="D22" s="44">
        <v>2280241.52</v>
      </c>
      <c r="E22" s="44">
        <v>1648997.17</v>
      </c>
      <c r="F22" s="39">
        <f t="shared" si="0"/>
        <v>138.2804992927914</v>
      </c>
      <c r="G22" s="39">
        <f t="shared" si="1"/>
        <v>136.13382208955224</v>
      </c>
      <c r="H22" s="40">
        <f t="shared" si="2"/>
        <v>124.53530966684872</v>
      </c>
    </row>
    <row r="23" spans="1:8" ht="25.5" outlineLevel="2">
      <c r="A23" s="43" t="s">
        <v>38</v>
      </c>
      <c r="B23" s="44">
        <f>B24+B25</f>
        <v>22791400</v>
      </c>
      <c r="C23" s="44">
        <f>C24+C25</f>
        <v>23319600</v>
      </c>
      <c r="D23" s="44">
        <f>D24+D25</f>
        <v>18485453.390000001</v>
      </c>
      <c r="E23" s="44">
        <f>E24+E25</f>
        <v>17813166.699999999</v>
      </c>
      <c r="F23" s="39">
        <f t="shared" si="0"/>
        <v>103.77409980674577</v>
      </c>
      <c r="G23" s="39">
        <f t="shared" si="1"/>
        <v>81.10714300130752</v>
      </c>
      <c r="H23" s="40">
        <f t="shared" si="2"/>
        <v>79.270027744901284</v>
      </c>
    </row>
    <row r="24" spans="1:8" ht="15" customHeight="1" outlineLevel="3">
      <c r="A24" s="43" t="s">
        <v>40</v>
      </c>
      <c r="B24" s="44">
        <v>22791400</v>
      </c>
      <c r="C24" s="44">
        <v>22791400</v>
      </c>
      <c r="D24" s="44">
        <v>17431321.16</v>
      </c>
      <c r="E24" s="44">
        <v>16469062.199999999</v>
      </c>
      <c r="F24" s="39">
        <f t="shared" si="0"/>
        <v>105.84282789338182</v>
      </c>
      <c r="G24" s="39">
        <f t="shared" si="1"/>
        <v>76.482011460463156</v>
      </c>
      <c r="H24" s="40">
        <f t="shared" si="2"/>
        <v>76.482011460463156</v>
      </c>
    </row>
    <row r="25" spans="1:8" ht="15" customHeight="1" outlineLevel="3">
      <c r="A25" s="43" t="s">
        <v>42</v>
      </c>
      <c r="B25" s="44"/>
      <c r="C25" s="44">
        <v>528200</v>
      </c>
      <c r="D25" s="44">
        <v>1054132.23</v>
      </c>
      <c r="E25" s="44">
        <v>1344104.5</v>
      </c>
      <c r="F25" s="39">
        <f t="shared" si="0"/>
        <v>78.426359706406757</v>
      </c>
      <c r="G25" s="39"/>
      <c r="H25" s="40"/>
    </row>
    <row r="26" spans="1:8" ht="25.5" customHeight="1" outlineLevel="2">
      <c r="A26" s="43" t="s">
        <v>44</v>
      </c>
      <c r="B26" s="44">
        <v>15432432</v>
      </c>
      <c r="C26" s="44">
        <v>18708432</v>
      </c>
      <c r="D26" s="44">
        <v>23036501.25</v>
      </c>
      <c r="E26" s="44">
        <v>28799771.210000001</v>
      </c>
      <c r="F26" s="39">
        <f t="shared" si="0"/>
        <v>79.988486998817379</v>
      </c>
      <c r="G26" s="39">
        <f t="shared" si="1"/>
        <v>149.27330475196652</v>
      </c>
      <c r="H26" s="40">
        <f t="shared" si="2"/>
        <v>123.13432387064826</v>
      </c>
    </row>
    <row r="27" spans="1:8" ht="25.5" outlineLevel="3">
      <c r="A27" s="43" t="s">
        <v>46</v>
      </c>
      <c r="B27" s="44">
        <v>14932432</v>
      </c>
      <c r="C27" s="44">
        <v>18208432</v>
      </c>
      <c r="D27" s="44">
        <v>23018945.25</v>
      </c>
      <c r="E27" s="44">
        <v>23583628.460000001</v>
      </c>
      <c r="F27" s="39">
        <f t="shared" si="0"/>
        <v>97.605613525680511</v>
      </c>
      <c r="G27" s="39">
        <f t="shared" si="1"/>
        <v>154.15402695287679</v>
      </c>
      <c r="H27" s="40">
        <f t="shared" si="2"/>
        <v>126.41915157768663</v>
      </c>
    </row>
    <row r="28" spans="1:8" outlineLevel="2">
      <c r="A28" s="43" t="s">
        <v>48</v>
      </c>
      <c r="B28" s="44">
        <v>2300000</v>
      </c>
      <c r="C28" s="44">
        <v>2300000</v>
      </c>
      <c r="D28" s="44">
        <v>1297523</v>
      </c>
      <c r="E28" s="45">
        <v>3453377.2</v>
      </c>
      <c r="F28" s="39">
        <f t="shared" si="0"/>
        <v>37.572582572213662</v>
      </c>
      <c r="G28" s="39">
        <f t="shared" si="1"/>
        <v>56.414043478260865</v>
      </c>
      <c r="H28" s="40">
        <f t="shared" si="2"/>
        <v>56.414043478260865</v>
      </c>
    </row>
    <row r="29" spans="1:8" ht="15" customHeight="1" outlineLevel="2">
      <c r="A29" s="43" t="s">
        <v>50</v>
      </c>
      <c r="B29" s="44">
        <f>B30+B31</f>
        <v>0</v>
      </c>
      <c r="C29" s="44">
        <f>C30+C31</f>
        <v>2146.8000000000002</v>
      </c>
      <c r="D29" s="44">
        <f>D30+D31</f>
        <v>13895.32</v>
      </c>
      <c r="E29" s="44">
        <f>E30+E31</f>
        <v>586652.54</v>
      </c>
      <c r="F29" s="39"/>
      <c r="G29" s="39"/>
      <c r="H29" s="40"/>
    </row>
    <row r="30" spans="1:8" ht="15" customHeight="1" outlineLevel="3">
      <c r="A30" s="43" t="s">
        <v>52</v>
      </c>
      <c r="B30" s="44"/>
      <c r="C30" s="44">
        <v>0</v>
      </c>
      <c r="D30" s="44">
        <v>11748.52</v>
      </c>
      <c r="E30" s="44">
        <v>500000</v>
      </c>
      <c r="F30" s="39"/>
      <c r="G30" s="39"/>
      <c r="H30" s="40"/>
    </row>
    <row r="31" spans="1:8" ht="15" customHeight="1" outlineLevel="3">
      <c r="A31" s="43" t="s">
        <v>54</v>
      </c>
      <c r="B31" s="44"/>
      <c r="C31" s="44">
        <v>2146.8000000000002</v>
      </c>
      <c r="D31" s="44">
        <v>2146.8000000000002</v>
      </c>
      <c r="E31" s="44">
        <v>86652.54</v>
      </c>
      <c r="F31" s="39"/>
      <c r="G31" s="39"/>
      <c r="H31" s="40"/>
    </row>
    <row r="32" spans="1:8">
      <c r="A32" s="32" t="s">
        <v>55</v>
      </c>
      <c r="B32" s="33">
        <f>B33+B38+B40+B41</f>
        <v>3294305984.6300001</v>
      </c>
      <c r="C32" s="33">
        <f>C33+C38+C40+C41</f>
        <v>3970983910.5399995</v>
      </c>
      <c r="D32" s="33">
        <f>D33+D38+D40+D41+D39</f>
        <v>3486800072.6400003</v>
      </c>
      <c r="E32" s="33">
        <f>E33+E38+E40+E41</f>
        <v>1354394336.1500001</v>
      </c>
      <c r="F32" s="42">
        <f t="shared" si="0"/>
        <v>257.44349186748479</v>
      </c>
      <c r="G32" s="42">
        <f t="shared" si="1"/>
        <v>105.84323644822629</v>
      </c>
      <c r="H32" s="40">
        <f t="shared" si="2"/>
        <v>87.806955434524625</v>
      </c>
    </row>
    <row r="33" spans="1:8" ht="46.5" customHeight="1">
      <c r="A33" s="46" t="s">
        <v>56</v>
      </c>
      <c r="B33" s="33">
        <f>B34+B35+B36+B37</f>
        <v>3257479784.6300001</v>
      </c>
      <c r="C33" s="33">
        <f>C34+C35+C36+C37</f>
        <v>3934157710.5399995</v>
      </c>
      <c r="D33" s="33">
        <f>D34+D35+D36+D37</f>
        <v>3486876770</v>
      </c>
      <c r="E33" s="33">
        <f>E34+E35+E36+E37</f>
        <v>1358963798.0699999</v>
      </c>
      <c r="F33" s="42">
        <f t="shared" si="0"/>
        <v>256.58349213953022</v>
      </c>
      <c r="G33" s="42">
        <f t="shared" si="1"/>
        <v>107.04216144187232</v>
      </c>
      <c r="H33" s="40">
        <f t="shared" si="2"/>
        <v>88.630833498573551</v>
      </c>
    </row>
    <row r="34" spans="1:8">
      <c r="A34" s="47" t="s">
        <v>57</v>
      </c>
      <c r="B34" s="48">
        <v>0</v>
      </c>
      <c r="C34" s="48">
        <v>11963034</v>
      </c>
      <c r="D34" s="48">
        <v>3503607.64</v>
      </c>
      <c r="E34" s="48">
        <v>13569978.65</v>
      </c>
      <c r="F34" s="39"/>
      <c r="G34" s="39"/>
      <c r="H34" s="40"/>
    </row>
    <row r="35" spans="1:8" ht="26.25">
      <c r="A35" s="47" t="s">
        <v>58</v>
      </c>
      <c r="B35" s="48">
        <v>1709204215.6199999</v>
      </c>
      <c r="C35" s="48">
        <v>2141884459.03</v>
      </c>
      <c r="D35" s="48">
        <v>1976917388.27</v>
      </c>
      <c r="E35" s="48">
        <v>121377936.13</v>
      </c>
      <c r="F35" s="39">
        <f t="shared" si="0"/>
        <v>1628.7287881980894</v>
      </c>
      <c r="G35" s="39">
        <f t="shared" si="1"/>
        <v>115.66303021040054</v>
      </c>
      <c r="H35" s="40">
        <f t="shared" si="2"/>
        <v>92.29804063125286</v>
      </c>
    </row>
    <row r="36" spans="1:8">
      <c r="A36" s="47" t="s">
        <v>59</v>
      </c>
      <c r="B36" s="48">
        <v>1402918081.01</v>
      </c>
      <c r="C36" s="48">
        <v>1358546184.5699999</v>
      </c>
      <c r="D36" s="48">
        <v>1130341380.8599999</v>
      </c>
      <c r="E36" s="48">
        <v>1143803664.3599999</v>
      </c>
      <c r="F36" s="39">
        <f t="shared" si="0"/>
        <v>98.823024971900864</v>
      </c>
      <c r="G36" s="39">
        <f t="shared" si="1"/>
        <v>80.570732971538547</v>
      </c>
      <c r="H36" s="40">
        <f t="shared" si="2"/>
        <v>83.20227856057538</v>
      </c>
    </row>
    <row r="37" spans="1:8">
      <c r="A37" s="47" t="s">
        <v>60</v>
      </c>
      <c r="B37" s="48">
        <v>145357488</v>
      </c>
      <c r="C37" s="48">
        <v>421764032.94</v>
      </c>
      <c r="D37" s="48">
        <v>376114393.23000002</v>
      </c>
      <c r="E37" s="48">
        <v>80212218.930000007</v>
      </c>
      <c r="F37" s="39">
        <f t="shared" si="0"/>
        <v>468.89912565344855</v>
      </c>
      <c r="G37" s="39">
        <f t="shared" si="1"/>
        <v>258.75130232712883</v>
      </c>
      <c r="H37" s="40">
        <f t="shared" si="2"/>
        <v>89.176497722722104</v>
      </c>
    </row>
    <row r="38" spans="1:8" ht="26.25">
      <c r="A38" s="47" t="s">
        <v>61</v>
      </c>
      <c r="B38" s="48">
        <v>36826200</v>
      </c>
      <c r="C38" s="48">
        <v>36826200</v>
      </c>
      <c r="D38" s="48"/>
      <c r="E38" s="48">
        <v>0</v>
      </c>
      <c r="F38" s="39"/>
      <c r="G38" s="39">
        <f t="shared" si="1"/>
        <v>0</v>
      </c>
      <c r="H38" s="40">
        <f t="shared" si="2"/>
        <v>0</v>
      </c>
    </row>
    <row r="39" spans="1:8" ht="77.25">
      <c r="A39" s="47" t="s">
        <v>85</v>
      </c>
      <c r="B39" s="48"/>
      <c r="C39" s="48"/>
      <c r="D39" s="48">
        <v>0</v>
      </c>
      <c r="E39" s="48"/>
      <c r="F39" s="39"/>
      <c r="G39" s="39"/>
      <c r="H39" s="40"/>
    </row>
    <row r="40" spans="1:8" ht="51.75">
      <c r="A40" s="47" t="s">
        <v>62</v>
      </c>
      <c r="B40" s="48"/>
      <c r="C40" s="48">
        <v>421208.4</v>
      </c>
      <c r="D40" s="48">
        <v>653991.26</v>
      </c>
      <c r="E40" s="48">
        <v>954260.15</v>
      </c>
      <c r="F40" s="39">
        <f t="shared" si="0"/>
        <v>68.533854211558548</v>
      </c>
      <c r="G40" s="39"/>
      <c r="H40" s="40">
        <f t="shared" si="2"/>
        <v>155.26548378427401</v>
      </c>
    </row>
    <row r="41" spans="1:8" ht="39">
      <c r="A41" s="47" t="s">
        <v>63</v>
      </c>
      <c r="B41" s="48"/>
      <c r="C41" s="48">
        <v>-421208.4</v>
      </c>
      <c r="D41" s="48">
        <v>-730688.62</v>
      </c>
      <c r="E41" s="48">
        <v>-5523722.0700000003</v>
      </c>
      <c r="F41" s="39">
        <f t="shared" si="0"/>
        <v>13.228193068736349</v>
      </c>
      <c r="G41" s="39"/>
      <c r="H41" s="40">
        <f t="shared" si="2"/>
        <v>173.47437040666804</v>
      </c>
    </row>
    <row r="42" spans="1:8" s="7" customFormat="1" ht="14.25">
      <c r="A42" s="32" t="s">
        <v>64</v>
      </c>
      <c r="B42" s="33">
        <v>-37278618.700000003</v>
      </c>
      <c r="C42" s="33">
        <v>-80632253.579999998</v>
      </c>
      <c r="D42" s="33">
        <v>74941395.900000006</v>
      </c>
      <c r="E42" s="33">
        <v>66102622.299999997</v>
      </c>
      <c r="F42" s="39">
        <f t="shared" si="0"/>
        <v>113.37129041550899</v>
      </c>
      <c r="G42" s="39">
        <f t="shared" si="1"/>
        <v>-201.03050626175695</v>
      </c>
      <c r="H42" s="40">
        <f t="shared" si="2"/>
        <v>-92.942206837424237</v>
      </c>
    </row>
    <row r="43" spans="1:8">
      <c r="E43" s="13"/>
      <c r="F43" s="13"/>
    </row>
    <row r="44" spans="1:8">
      <c r="E44" s="13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ageMargins left="0.98425196850393704" right="0.19685039370078741" top="0.39370078740157483" bottom="0.39370078740157483" header="0.39370078740157483" footer="0.39370078740157483"/>
  <pageSetup paperSize="9" scale="56" fitToWidth="0" fitToHeight="0" orientation="portrait" errors="blank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workbookViewId="0">
      <pane xSplit="1" topLeftCell="B1" activePane="topRight" state="frozen"/>
      <selection activeCell="B1" sqref="B1"/>
      <selection pane="topRight" activeCell="D4" sqref="D4"/>
    </sheetView>
  </sheetViews>
  <sheetFormatPr defaultRowHeight="15" outlineLevelRow="3"/>
  <cols>
    <col min="1" max="1" width="62.85546875" style="2" customWidth="1"/>
    <col min="2" max="5" width="17.28515625" style="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49" t="s">
        <v>84</v>
      </c>
      <c r="B1" s="149"/>
      <c r="C1" s="149"/>
      <c r="D1" s="149"/>
      <c r="E1" s="149"/>
      <c r="F1" s="149"/>
      <c r="G1" s="149"/>
      <c r="H1" s="149"/>
    </row>
    <row r="2" spans="1:8" ht="35.25" customHeight="1">
      <c r="A2" s="150" t="s">
        <v>2</v>
      </c>
      <c r="B2" s="151" t="s">
        <v>65</v>
      </c>
      <c r="C2" s="151"/>
      <c r="D2" s="152" t="s">
        <v>76</v>
      </c>
      <c r="E2" s="155" t="s">
        <v>81</v>
      </c>
      <c r="F2" s="150" t="s">
        <v>70</v>
      </c>
      <c r="G2" s="151" t="s">
        <v>71</v>
      </c>
      <c r="H2" s="151"/>
    </row>
    <row r="3" spans="1:8" ht="51" customHeight="1">
      <c r="A3" s="150"/>
      <c r="B3" s="34" t="s">
        <v>66</v>
      </c>
      <c r="C3" s="35" t="s">
        <v>67</v>
      </c>
      <c r="D3" s="152"/>
      <c r="E3" s="155"/>
      <c r="F3" s="150"/>
      <c r="G3" s="35" t="s">
        <v>72</v>
      </c>
      <c r="H3" s="36" t="s">
        <v>73</v>
      </c>
    </row>
    <row r="4" spans="1:8" s="7" customFormat="1" ht="15" customHeight="1">
      <c r="A4" s="37" t="s">
        <v>4</v>
      </c>
      <c r="B4" s="38">
        <f>B5+B32</f>
        <v>3816104654.71</v>
      </c>
      <c r="C4" s="38">
        <f>C5+C32</f>
        <v>4499677644.4799995</v>
      </c>
      <c r="D4" s="38">
        <f>D5+D32</f>
        <v>3736864187.7700005</v>
      </c>
      <c r="E4" s="38">
        <f>E5+E32</f>
        <v>1579487850.1500001</v>
      </c>
      <c r="F4" s="39">
        <f>D4/E4*100</f>
        <v>236.58708026244835</v>
      </c>
      <c r="G4" s="39">
        <f>D4/B4*100</f>
        <v>97.923524795311963</v>
      </c>
      <c r="H4" s="40">
        <f>D4/C4*100</f>
        <v>83.047375457088933</v>
      </c>
    </row>
    <row r="5" spans="1:8" s="7" customFormat="1" ht="15" customHeight="1" outlineLevel="1">
      <c r="A5" s="37" t="s">
        <v>6</v>
      </c>
      <c r="B5" s="41">
        <f>B6+B20</f>
        <v>521798670.07999998</v>
      </c>
      <c r="C5" s="41">
        <f>C6+C20</f>
        <v>535038053.68000001</v>
      </c>
      <c r="D5" s="41">
        <f>D6+D20</f>
        <v>424843669.66000003</v>
      </c>
      <c r="E5" s="41">
        <f>E6+E20</f>
        <v>386247365.99000007</v>
      </c>
      <c r="F5" s="42">
        <f t="shared" ref="F5:F42" si="0">D5/E5*100</f>
        <v>109.99263867368335</v>
      </c>
      <c r="G5" s="42">
        <f t="shared" ref="G5:G42" si="1">D5/B5*100</f>
        <v>81.419078663972982</v>
      </c>
      <c r="H5" s="40">
        <f t="shared" ref="H5:H42" si="2">D5/C5*100</f>
        <v>79.404383807454195</v>
      </c>
    </row>
    <row r="6" spans="1:8" s="7" customFormat="1" ht="15" customHeight="1" outlineLevel="1">
      <c r="A6" s="37" t="s">
        <v>7</v>
      </c>
      <c r="B6" s="41">
        <f>B7+B10+B11+B17+B18+B19</f>
        <v>461365483.07999998</v>
      </c>
      <c r="C6" s="41">
        <f>C7+C10+C11+C17+C18+C19</f>
        <v>470642519.88</v>
      </c>
      <c r="D6" s="41">
        <f>D7+D10+D11+D17+D18+D19</f>
        <v>365932259.80000001</v>
      </c>
      <c r="E6" s="41">
        <f>E7+E10+E11+E17+E18+E19</f>
        <v>329171457.99000007</v>
      </c>
      <c r="F6" s="42">
        <f t="shared" si="0"/>
        <v>111.16767596877027</v>
      </c>
      <c r="G6" s="42">
        <f t="shared" si="1"/>
        <v>79.315049179036222</v>
      </c>
      <c r="H6" s="40">
        <f t="shared" si="2"/>
        <v>77.751636187334285</v>
      </c>
    </row>
    <row r="7" spans="1:8" ht="15" customHeight="1" outlineLevel="2">
      <c r="A7" s="43" t="s">
        <v>9</v>
      </c>
      <c r="B7" s="44">
        <f>B8+B9</f>
        <v>305371351</v>
      </c>
      <c r="C7" s="44">
        <f>C8+C9</f>
        <v>307132951</v>
      </c>
      <c r="D7" s="44">
        <f>D8+D9</f>
        <v>228870903.72999999</v>
      </c>
      <c r="E7" s="44">
        <f>E8+E9</f>
        <v>206160733.13000003</v>
      </c>
      <c r="F7" s="39">
        <f t="shared" si="0"/>
        <v>111.01575952665993</v>
      </c>
      <c r="G7" s="39">
        <f t="shared" si="1"/>
        <v>74.948387587937148</v>
      </c>
      <c r="H7" s="40">
        <f t="shared" si="2"/>
        <v>74.518511603790756</v>
      </c>
    </row>
    <row r="8" spans="1:8" ht="15" customHeight="1" outlineLevel="3">
      <c r="A8" s="43" t="s">
        <v>11</v>
      </c>
      <c r="B8" s="44">
        <v>9031560</v>
      </c>
      <c r="C8" s="44">
        <v>9624060</v>
      </c>
      <c r="D8" s="10">
        <v>10570070.310000001</v>
      </c>
      <c r="E8" s="44">
        <v>7438772.5199999996</v>
      </c>
      <c r="F8" s="39">
        <f t="shared" si="0"/>
        <v>142.0942807644829</v>
      </c>
      <c r="G8" s="39">
        <f t="shared" si="1"/>
        <v>117.0348235520774</v>
      </c>
      <c r="H8" s="40">
        <f t="shared" si="2"/>
        <v>109.82963853093186</v>
      </c>
    </row>
    <row r="9" spans="1:8" ht="15" customHeight="1" outlineLevel="3">
      <c r="A9" s="43" t="s">
        <v>13</v>
      </c>
      <c r="B9" s="44">
        <v>296339791</v>
      </c>
      <c r="C9" s="44">
        <v>297508891</v>
      </c>
      <c r="D9" s="10">
        <v>218300833.41999999</v>
      </c>
      <c r="E9" s="44">
        <v>198721960.61000001</v>
      </c>
      <c r="F9" s="39">
        <f t="shared" si="0"/>
        <v>109.85239515044051</v>
      </c>
      <c r="G9" s="39">
        <f t="shared" si="1"/>
        <v>73.665717547867203</v>
      </c>
      <c r="H9" s="40">
        <f t="shared" si="2"/>
        <v>73.37623850038149</v>
      </c>
    </row>
    <row r="10" spans="1:8" ht="25.5" outlineLevel="2">
      <c r="A10" s="43" t="s">
        <v>15</v>
      </c>
      <c r="B10" s="44">
        <v>31913377.079999998</v>
      </c>
      <c r="C10" s="44">
        <v>31913377.079999998</v>
      </c>
      <c r="D10" s="10">
        <v>27452588.68</v>
      </c>
      <c r="E10" s="44">
        <v>21624846.079999998</v>
      </c>
      <c r="F10" s="39">
        <f t="shared" si="0"/>
        <v>126.94929054496188</v>
      </c>
      <c r="G10" s="39">
        <f t="shared" si="1"/>
        <v>86.022198813940136</v>
      </c>
      <c r="H10" s="40">
        <f t="shared" si="2"/>
        <v>86.022198813940136</v>
      </c>
    </row>
    <row r="11" spans="1:8" ht="15" customHeight="1" outlineLevel="2">
      <c r="A11" s="43" t="s">
        <v>17</v>
      </c>
      <c r="B11" s="44">
        <f>B12+B13+B14+B15+B16</f>
        <v>97391016</v>
      </c>
      <c r="C11" s="44">
        <f>C12+C13+C14+C15+C16</f>
        <v>104105916</v>
      </c>
      <c r="D11" s="44">
        <f>D12+D13+D14+D15+D16</f>
        <v>84160841.650000006</v>
      </c>
      <c r="E11" s="44">
        <f>E12+E13+E14+E15+E16</f>
        <v>80107577.439999998</v>
      </c>
      <c r="F11" s="39">
        <f t="shared" si="0"/>
        <v>105.05977629024655</v>
      </c>
      <c r="G11" s="39">
        <f t="shared" si="1"/>
        <v>86.415405759808479</v>
      </c>
      <c r="H11" s="40">
        <f t="shared" si="2"/>
        <v>80.841555296434848</v>
      </c>
    </row>
    <row r="12" spans="1:8" ht="25.5" customHeight="1" outlineLevel="3">
      <c r="A12" s="43" t="s">
        <v>19</v>
      </c>
      <c r="B12" s="44">
        <v>84004570</v>
      </c>
      <c r="C12" s="44">
        <v>89071870</v>
      </c>
      <c r="D12" s="44">
        <v>71826757.670000002</v>
      </c>
      <c r="E12" s="44">
        <v>61469857.82</v>
      </c>
      <c r="F12" s="39">
        <f t="shared" si="0"/>
        <v>116.84874541328489</v>
      </c>
      <c r="G12" s="39">
        <f t="shared" si="1"/>
        <v>85.503393053496964</v>
      </c>
      <c r="H12" s="40">
        <f t="shared" si="2"/>
        <v>80.639103759694279</v>
      </c>
    </row>
    <row r="13" spans="1:8" ht="15" customHeight="1" outlineLevel="3">
      <c r="A13" s="43" t="s">
        <v>21</v>
      </c>
      <c r="B13" s="44">
        <v>0</v>
      </c>
      <c r="C13" s="44">
        <v>0</v>
      </c>
      <c r="D13" s="44">
        <v>1230.8</v>
      </c>
      <c r="E13" s="44">
        <v>6539391.8300000001</v>
      </c>
      <c r="F13" s="39">
        <f t="shared" si="0"/>
        <v>1.8821322104505243E-2</v>
      </c>
      <c r="G13" s="39"/>
      <c r="H13" s="40"/>
    </row>
    <row r="14" spans="1:8" ht="15" customHeight="1" outlineLevel="3">
      <c r="A14" s="43" t="s">
        <v>23</v>
      </c>
      <c r="B14" s="44">
        <v>255000</v>
      </c>
      <c r="C14" s="44">
        <v>255000</v>
      </c>
      <c r="D14" s="44">
        <v>136123.78</v>
      </c>
      <c r="E14" s="44">
        <v>238031.13</v>
      </c>
      <c r="F14" s="39"/>
      <c r="G14" s="39">
        <f t="shared" si="1"/>
        <v>53.381874509803914</v>
      </c>
      <c r="H14" s="40">
        <f t="shared" si="2"/>
        <v>53.381874509803914</v>
      </c>
    </row>
    <row r="15" spans="1:8" ht="15" customHeight="1" outlineLevel="3">
      <c r="A15" s="43" t="s">
        <v>25</v>
      </c>
      <c r="B15" s="44">
        <v>13131446</v>
      </c>
      <c r="C15" s="44">
        <v>14779046</v>
      </c>
      <c r="D15" s="44">
        <v>12196729.4</v>
      </c>
      <c r="E15" s="44">
        <v>11860296.66</v>
      </c>
      <c r="F15" s="39">
        <f t="shared" si="0"/>
        <v>102.83663005778475</v>
      </c>
      <c r="G15" s="39">
        <f t="shared" si="1"/>
        <v>92.881845609386815</v>
      </c>
      <c r="H15" s="40">
        <f t="shared" si="2"/>
        <v>82.527176652674342</v>
      </c>
    </row>
    <row r="16" spans="1:8" ht="15" customHeight="1" outlineLevel="3">
      <c r="A16" s="43" t="s">
        <v>26</v>
      </c>
      <c r="B16" s="44">
        <v>0</v>
      </c>
      <c r="C16" s="44">
        <v>0</v>
      </c>
      <c r="D16" s="44">
        <v>0</v>
      </c>
      <c r="E16" s="44">
        <v>0</v>
      </c>
      <c r="F16" s="39"/>
      <c r="G16" s="39"/>
      <c r="H16" s="40"/>
    </row>
    <row r="17" spans="1:8" ht="15" customHeight="1" outlineLevel="2">
      <c r="A17" s="43" t="s">
        <v>28</v>
      </c>
      <c r="B17" s="44">
        <v>17352839</v>
      </c>
      <c r="C17" s="44">
        <v>18151639</v>
      </c>
      <c r="D17" s="10">
        <v>17570245.739999998</v>
      </c>
      <c r="E17" s="44">
        <v>14652322.83</v>
      </c>
      <c r="F17" s="39">
        <f t="shared" si="0"/>
        <v>119.91440499813228</v>
      </c>
      <c r="G17" s="39">
        <f t="shared" si="1"/>
        <v>101.25285977700824</v>
      </c>
      <c r="H17" s="40">
        <f t="shared" si="2"/>
        <v>96.797020588609101</v>
      </c>
    </row>
    <row r="18" spans="1:8" ht="15" customHeight="1" outlineLevel="2">
      <c r="A18" s="43" t="s">
        <v>30</v>
      </c>
      <c r="B18" s="44">
        <v>9336900</v>
      </c>
      <c r="C18" s="44">
        <v>9336900</v>
      </c>
      <c r="D18" s="10">
        <v>7875943.2000000002</v>
      </c>
      <c r="E18" s="44">
        <v>6610528.9699999997</v>
      </c>
      <c r="F18" s="39">
        <f t="shared" si="0"/>
        <v>119.14240502904869</v>
      </c>
      <c r="G18" s="39">
        <f t="shared" si="1"/>
        <v>84.352870867204317</v>
      </c>
      <c r="H18" s="40">
        <f t="shared" si="2"/>
        <v>84.352870867204317</v>
      </c>
    </row>
    <row r="19" spans="1:8" ht="25.5" outlineLevel="2">
      <c r="A19" s="43" t="s">
        <v>31</v>
      </c>
      <c r="B19" s="44"/>
      <c r="C19" s="44">
        <v>1736.8</v>
      </c>
      <c r="D19" s="10">
        <v>1736.8</v>
      </c>
      <c r="E19" s="44">
        <v>15449.54</v>
      </c>
      <c r="F19" s="39"/>
      <c r="G19" s="39"/>
      <c r="H19" s="40"/>
    </row>
    <row r="20" spans="1:8" s="7" customFormat="1" ht="14.25" outlineLevel="2">
      <c r="A20" s="37" t="s">
        <v>32</v>
      </c>
      <c r="B20" s="41">
        <f>B21+B22+B23+B26+B28+B29</f>
        <v>60433187</v>
      </c>
      <c r="C20" s="41">
        <f>C21+C22+C23+C26+C28+C29</f>
        <v>64395533.799999997</v>
      </c>
      <c r="D20" s="41">
        <f>D21+D22+D23+D26+D28+D29</f>
        <v>58911409.859999999</v>
      </c>
      <c r="E20" s="41">
        <f>E21+E22+E23+E26+E28+E29</f>
        <v>57075908.000000007</v>
      </c>
      <c r="F20" s="42">
        <f t="shared" si="0"/>
        <v>103.21589603094881</v>
      </c>
      <c r="G20" s="42">
        <f t="shared" si="1"/>
        <v>97.481885011293542</v>
      </c>
      <c r="H20" s="40">
        <f t="shared" si="2"/>
        <v>91.483688982169753</v>
      </c>
    </row>
    <row r="21" spans="1:8" ht="25.5" outlineLevel="2">
      <c r="A21" s="43" t="s">
        <v>34</v>
      </c>
      <c r="B21" s="44">
        <v>18234355</v>
      </c>
      <c r="C21" s="44">
        <v>18234355</v>
      </c>
      <c r="D21" s="44">
        <v>16603505.09</v>
      </c>
      <c r="E21" s="44">
        <v>11465974.84</v>
      </c>
      <c r="F21" s="39">
        <f t="shared" si="0"/>
        <v>144.80674623563016</v>
      </c>
      <c r="G21" s="39">
        <f t="shared" si="1"/>
        <v>91.056168918505747</v>
      </c>
      <c r="H21" s="40">
        <f t="shared" si="2"/>
        <v>91.056168918505747</v>
      </c>
    </row>
    <row r="22" spans="1:8" outlineLevel="2">
      <c r="A22" s="43" t="s">
        <v>36</v>
      </c>
      <c r="B22" s="44">
        <v>1675000</v>
      </c>
      <c r="C22" s="44">
        <v>1831000</v>
      </c>
      <c r="D22" s="44">
        <v>2179969.96</v>
      </c>
      <c r="E22" s="44">
        <v>1378287.19</v>
      </c>
      <c r="F22" s="39">
        <f t="shared" si="0"/>
        <v>158.16514698943115</v>
      </c>
      <c r="G22" s="39">
        <f t="shared" si="1"/>
        <v>130.14746029850747</v>
      </c>
      <c r="H22" s="40">
        <f t="shared" si="2"/>
        <v>119.05898197706171</v>
      </c>
    </row>
    <row r="23" spans="1:8" ht="25.5" outlineLevel="2">
      <c r="A23" s="43" t="s">
        <v>38</v>
      </c>
      <c r="B23" s="44">
        <f>B24+B25</f>
        <v>22791400</v>
      </c>
      <c r="C23" s="44">
        <f>C24+C25</f>
        <v>23319600</v>
      </c>
      <c r="D23" s="44">
        <f>D24+D25</f>
        <v>16573899.880000001</v>
      </c>
      <c r="E23" s="44">
        <f>E24+E25</f>
        <v>16202979.220000001</v>
      </c>
      <c r="F23" s="39">
        <f t="shared" si="0"/>
        <v>102.28921271183363</v>
      </c>
      <c r="G23" s="39">
        <f t="shared" si="1"/>
        <v>72.719972796756664</v>
      </c>
      <c r="H23" s="40">
        <f t="shared" si="2"/>
        <v>71.07283092334346</v>
      </c>
    </row>
    <row r="24" spans="1:8" ht="15" customHeight="1" outlineLevel="3">
      <c r="A24" s="43" t="s">
        <v>40</v>
      </c>
      <c r="B24" s="44">
        <v>22791400</v>
      </c>
      <c r="C24" s="44">
        <v>22791400</v>
      </c>
      <c r="D24" s="44">
        <v>15516867.65</v>
      </c>
      <c r="E24" s="44">
        <v>14868140.74</v>
      </c>
      <c r="F24" s="39">
        <f t="shared" si="0"/>
        <v>104.3632012996401</v>
      </c>
      <c r="G24" s="39">
        <f t="shared" si="1"/>
        <v>68.082117158226353</v>
      </c>
      <c r="H24" s="40">
        <f t="shared" si="2"/>
        <v>68.082117158226353</v>
      </c>
    </row>
    <row r="25" spans="1:8" ht="15" customHeight="1" outlineLevel="3">
      <c r="A25" s="43" t="s">
        <v>42</v>
      </c>
      <c r="B25" s="44"/>
      <c r="C25" s="44">
        <v>528200</v>
      </c>
      <c r="D25" s="44">
        <v>1057032.23</v>
      </c>
      <c r="E25" s="44">
        <v>1334838.48</v>
      </c>
      <c r="F25" s="39">
        <f t="shared" si="0"/>
        <v>79.188025056035244</v>
      </c>
      <c r="G25" s="39"/>
      <c r="H25" s="40"/>
    </row>
    <row r="26" spans="1:8" ht="25.5" customHeight="1" outlineLevel="2">
      <c r="A26" s="43" t="s">
        <v>44</v>
      </c>
      <c r="B26" s="44">
        <v>15432432</v>
      </c>
      <c r="C26" s="44">
        <v>18708432</v>
      </c>
      <c r="D26" s="44">
        <v>22321714.109999999</v>
      </c>
      <c r="E26" s="44">
        <v>25900366.260000002</v>
      </c>
      <c r="F26" s="39">
        <f t="shared" si="0"/>
        <v>86.183005622098861</v>
      </c>
      <c r="G26" s="39">
        <f t="shared" si="1"/>
        <v>144.64158410028958</v>
      </c>
      <c r="H26" s="40">
        <f t="shared" si="2"/>
        <v>119.31365552174549</v>
      </c>
    </row>
    <row r="27" spans="1:8" ht="25.5" outlineLevel="3">
      <c r="A27" s="43" t="s">
        <v>46</v>
      </c>
      <c r="B27" s="44">
        <v>14932432</v>
      </c>
      <c r="C27" s="44">
        <v>18208432</v>
      </c>
      <c r="D27" s="44">
        <v>22304158.109999999</v>
      </c>
      <c r="E27" s="44">
        <v>20684223.510000002</v>
      </c>
      <c r="F27" s="39">
        <f t="shared" si="0"/>
        <v>107.83173996943528</v>
      </c>
      <c r="G27" s="39">
        <f t="shared" si="1"/>
        <v>149.36721700791941</v>
      </c>
      <c r="H27" s="40">
        <f t="shared" si="2"/>
        <v>122.49356841929058</v>
      </c>
    </row>
    <row r="28" spans="1:8" outlineLevel="2">
      <c r="A28" s="43" t="s">
        <v>48</v>
      </c>
      <c r="B28" s="44">
        <v>2300000</v>
      </c>
      <c r="C28" s="44">
        <v>2300000</v>
      </c>
      <c r="D28" s="44">
        <v>1230174.02</v>
      </c>
      <c r="E28" s="45">
        <v>2046203.93</v>
      </c>
      <c r="F28" s="39">
        <f t="shared" si="0"/>
        <v>60.119815134946009</v>
      </c>
      <c r="G28" s="39">
        <f t="shared" si="1"/>
        <v>53.485826956521741</v>
      </c>
      <c r="H28" s="40">
        <f t="shared" si="2"/>
        <v>53.485826956521741</v>
      </c>
    </row>
    <row r="29" spans="1:8" ht="15" customHeight="1" outlineLevel="2">
      <c r="A29" s="43" t="s">
        <v>50</v>
      </c>
      <c r="B29" s="44">
        <f>B30+B31</f>
        <v>0</v>
      </c>
      <c r="C29" s="44">
        <f>C30+C31</f>
        <v>2146.8000000000002</v>
      </c>
      <c r="D29" s="44">
        <f>D30+D31</f>
        <v>2146.8000000000002</v>
      </c>
      <c r="E29" s="44">
        <f>E30+E31</f>
        <v>82096.56</v>
      </c>
      <c r="F29" s="39"/>
      <c r="G29" s="39"/>
      <c r="H29" s="40"/>
    </row>
    <row r="30" spans="1:8" ht="15" customHeight="1" outlineLevel="3">
      <c r="A30" s="43" t="s">
        <v>52</v>
      </c>
      <c r="B30" s="44"/>
      <c r="C30" s="44">
        <v>0</v>
      </c>
      <c r="D30" s="44">
        <v>0</v>
      </c>
      <c r="E30" s="44">
        <v>82096.56</v>
      </c>
      <c r="F30" s="39"/>
      <c r="G30" s="39"/>
      <c r="H30" s="40"/>
    </row>
    <row r="31" spans="1:8" ht="15" customHeight="1" outlineLevel="3">
      <c r="A31" s="43" t="s">
        <v>54</v>
      </c>
      <c r="B31" s="44"/>
      <c r="C31" s="44">
        <v>2146.8000000000002</v>
      </c>
      <c r="D31" s="44">
        <v>2146.8000000000002</v>
      </c>
      <c r="E31" s="44">
        <v>0</v>
      </c>
      <c r="F31" s="39"/>
      <c r="G31" s="39"/>
      <c r="H31" s="40"/>
    </row>
    <row r="32" spans="1:8">
      <c r="A32" s="32" t="s">
        <v>55</v>
      </c>
      <c r="B32" s="33">
        <f>B33+B38+B40+B41</f>
        <v>3294305984.6300001</v>
      </c>
      <c r="C32" s="33">
        <f>C33+C38+C40+C41</f>
        <v>3964639590.7999997</v>
      </c>
      <c r="D32" s="33">
        <f>D33+D38+D40+D41+D39</f>
        <v>3312020518.1100006</v>
      </c>
      <c r="E32" s="33">
        <f>E33+E38+E40+E41</f>
        <v>1193240484.1600001</v>
      </c>
      <c r="F32" s="42">
        <f t="shared" si="0"/>
        <v>277.56521523333566</v>
      </c>
      <c r="G32" s="42">
        <f t="shared" si="1"/>
        <v>100.53773187926835</v>
      </c>
      <c r="H32" s="40">
        <f t="shared" si="2"/>
        <v>83.539006314611527</v>
      </c>
    </row>
    <row r="33" spans="1:8" ht="46.5" customHeight="1">
      <c r="A33" s="46" t="s">
        <v>56</v>
      </c>
      <c r="B33" s="33">
        <f>B34+B35+B36+B37</f>
        <v>3257479784.6300001</v>
      </c>
      <c r="C33" s="33">
        <f>C34+C35+C36+C37</f>
        <v>3927813390.7999997</v>
      </c>
      <c r="D33" s="33">
        <f>D34+D35+D36+D37</f>
        <v>3312088916.4700003</v>
      </c>
      <c r="E33" s="33">
        <f>E34+E35+E36+E37</f>
        <v>1196540824.3499999</v>
      </c>
      <c r="F33" s="42">
        <f t="shared" si="0"/>
        <v>276.8053416204362</v>
      </c>
      <c r="G33" s="42">
        <f t="shared" si="1"/>
        <v>101.67642273937251</v>
      </c>
      <c r="H33" s="40">
        <f t="shared" si="2"/>
        <v>84.323988614831023</v>
      </c>
    </row>
    <row r="34" spans="1:8">
      <c r="A34" s="47" t="s">
        <v>57</v>
      </c>
      <c r="B34" s="48">
        <v>0</v>
      </c>
      <c r="C34" s="48">
        <v>2187360</v>
      </c>
      <c r="D34" s="48">
        <v>1424387.64</v>
      </c>
      <c r="E34" s="48">
        <v>13408558.65</v>
      </c>
      <c r="F34" s="39"/>
      <c r="G34" s="39"/>
      <c r="H34" s="40"/>
    </row>
    <row r="35" spans="1:8" ht="26.25">
      <c r="A35" s="47" t="s">
        <v>58</v>
      </c>
      <c r="B35" s="48">
        <v>1709204215.6199999</v>
      </c>
      <c r="C35" s="48">
        <v>2142239399.03</v>
      </c>
      <c r="D35" s="48">
        <v>1958679684.24</v>
      </c>
      <c r="E35" s="48">
        <v>114861706.84999999</v>
      </c>
      <c r="F35" s="39">
        <f t="shared" si="0"/>
        <v>1705.2503727790463</v>
      </c>
      <c r="G35" s="39">
        <f t="shared" si="1"/>
        <v>114.59600124666818</v>
      </c>
      <c r="H35" s="40">
        <f t="shared" si="2"/>
        <v>91.431409819410689</v>
      </c>
    </row>
    <row r="36" spans="1:8">
      <c r="A36" s="47" t="s">
        <v>59</v>
      </c>
      <c r="B36" s="48">
        <v>1402918081.01</v>
      </c>
      <c r="C36" s="48">
        <v>1364728513.5699999</v>
      </c>
      <c r="D36" s="48">
        <v>993787168.84000003</v>
      </c>
      <c r="E36" s="48">
        <v>994133373.05999994</v>
      </c>
      <c r="F36" s="39">
        <f t="shared" si="0"/>
        <v>99.965175274326185</v>
      </c>
      <c r="G36" s="39">
        <f t="shared" si="1"/>
        <v>70.83714881802257</v>
      </c>
      <c r="H36" s="40">
        <f t="shared" si="2"/>
        <v>72.8194039296759</v>
      </c>
    </row>
    <row r="37" spans="1:8">
      <c r="A37" s="47" t="s">
        <v>60</v>
      </c>
      <c r="B37" s="48">
        <v>145357488</v>
      </c>
      <c r="C37" s="48">
        <v>418658118.19999999</v>
      </c>
      <c r="D37" s="48">
        <v>358197675.75</v>
      </c>
      <c r="E37" s="48">
        <v>74137185.790000007</v>
      </c>
      <c r="F37" s="39">
        <f t="shared" si="0"/>
        <v>483.15521007855074</v>
      </c>
      <c r="G37" s="39">
        <f t="shared" si="1"/>
        <v>246.42533431095069</v>
      </c>
      <c r="H37" s="40">
        <f t="shared" si="2"/>
        <v>85.558516646005415</v>
      </c>
    </row>
    <row r="38" spans="1:8" ht="26.25">
      <c r="A38" s="47" t="s">
        <v>61</v>
      </c>
      <c r="B38" s="48">
        <v>36826200</v>
      </c>
      <c r="C38" s="48">
        <v>36826200</v>
      </c>
      <c r="D38" s="48"/>
      <c r="E38" s="48">
        <v>0</v>
      </c>
      <c r="F38" s="39"/>
      <c r="G38" s="39">
        <f t="shared" si="1"/>
        <v>0</v>
      </c>
      <c r="H38" s="40">
        <f t="shared" si="2"/>
        <v>0</v>
      </c>
    </row>
    <row r="39" spans="1:8" ht="77.25">
      <c r="A39" s="47" t="s">
        <v>85</v>
      </c>
      <c r="B39" s="48"/>
      <c r="C39" s="48"/>
      <c r="D39" s="48">
        <v>-1</v>
      </c>
      <c r="E39" s="48"/>
      <c r="F39" s="39"/>
      <c r="G39" s="39"/>
      <c r="H39" s="40"/>
    </row>
    <row r="40" spans="1:8" ht="51.75">
      <c r="A40" s="47" t="s">
        <v>62</v>
      </c>
      <c r="B40" s="48"/>
      <c r="C40" s="48">
        <v>421208.4</v>
      </c>
      <c r="D40" s="48">
        <v>653991.26</v>
      </c>
      <c r="E40" s="48">
        <v>2223381.88</v>
      </c>
      <c r="F40" s="39">
        <f t="shared" si="0"/>
        <v>29.414256987648024</v>
      </c>
      <c r="G40" s="39"/>
      <c r="H40" s="40">
        <f t="shared" si="2"/>
        <v>155.26548378427401</v>
      </c>
    </row>
    <row r="41" spans="1:8" ht="39">
      <c r="A41" s="47" t="s">
        <v>63</v>
      </c>
      <c r="B41" s="48"/>
      <c r="C41" s="48">
        <v>-421208.4</v>
      </c>
      <c r="D41" s="48">
        <v>-722388.62</v>
      </c>
      <c r="E41" s="48">
        <v>-5523722.0700000003</v>
      </c>
      <c r="F41" s="39">
        <f t="shared" si="0"/>
        <v>13.077932069091231</v>
      </c>
      <c r="G41" s="39"/>
      <c r="H41" s="40">
        <f t="shared" si="2"/>
        <v>171.50384940091413</v>
      </c>
    </row>
    <row r="42" spans="1:8" s="7" customFormat="1" ht="14.25">
      <c r="A42" s="32" t="s">
        <v>64</v>
      </c>
      <c r="B42" s="33">
        <v>-37278618.700000003</v>
      </c>
      <c r="C42" s="33">
        <v>-80632253.579999998</v>
      </c>
      <c r="D42" s="33">
        <v>46173602.509999998</v>
      </c>
      <c r="E42" s="33">
        <v>89234611.920000002</v>
      </c>
      <c r="F42" s="39">
        <f t="shared" si="0"/>
        <v>51.744050337099281</v>
      </c>
      <c r="G42" s="39">
        <f t="shared" si="1"/>
        <v>-123.86081920465577</v>
      </c>
      <c r="H42" s="40">
        <f t="shared" si="2"/>
        <v>-57.264432605977525</v>
      </c>
    </row>
    <row r="43" spans="1:8">
      <c r="E43" s="13"/>
      <c r="F43" s="13"/>
    </row>
    <row r="44" spans="1:8">
      <c r="E44" s="13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ageMargins left="0.98425196850393704" right="0.19685039370078741" top="0.39370078740157483" bottom="0.39370078740157483" header="0.39370078740157483" footer="0.39370078740157483"/>
  <pageSetup paperSize="9" scale="56" fitToWidth="0" fitToHeight="0" orientation="portrait" errors="blank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3"/>
  <sheetViews>
    <sheetView showGridLines="0" showZeros="0" topLeftCell="A22" workbookViewId="0">
      <pane xSplit="1" topLeftCell="B1" activePane="topRight" state="frozen"/>
      <selection activeCell="B1" sqref="B1"/>
      <selection pane="topRight" activeCell="D34" sqref="D34:D41"/>
    </sheetView>
  </sheetViews>
  <sheetFormatPr defaultRowHeight="15" outlineLevelRow="3"/>
  <cols>
    <col min="1" max="1" width="62.85546875" style="2" customWidth="1"/>
    <col min="2" max="5" width="17.28515625" style="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49" t="s">
        <v>83</v>
      </c>
      <c r="B1" s="149"/>
      <c r="C1" s="149"/>
      <c r="D1" s="149"/>
      <c r="E1" s="149"/>
      <c r="F1" s="149"/>
      <c r="G1" s="149"/>
      <c r="H1" s="149"/>
    </row>
    <row r="2" spans="1:8" ht="35.25" customHeight="1">
      <c r="A2" s="150" t="s">
        <v>2</v>
      </c>
      <c r="B2" s="151" t="s">
        <v>65</v>
      </c>
      <c r="C2" s="151"/>
      <c r="D2" s="152" t="s">
        <v>76</v>
      </c>
      <c r="E2" s="155" t="s">
        <v>81</v>
      </c>
      <c r="F2" s="150" t="s">
        <v>70</v>
      </c>
      <c r="G2" s="151" t="s">
        <v>71</v>
      </c>
      <c r="H2" s="151"/>
    </row>
    <row r="3" spans="1:8" ht="51" customHeight="1">
      <c r="A3" s="150"/>
      <c r="B3" s="34" t="s">
        <v>66</v>
      </c>
      <c r="C3" s="35" t="s">
        <v>67</v>
      </c>
      <c r="D3" s="152"/>
      <c r="E3" s="155"/>
      <c r="F3" s="150"/>
      <c r="G3" s="35" t="s">
        <v>72</v>
      </c>
      <c r="H3" s="36" t="s">
        <v>73</v>
      </c>
    </row>
    <row r="4" spans="1:8" s="7" customFormat="1" ht="15" customHeight="1">
      <c r="A4" s="37" t="s">
        <v>4</v>
      </c>
      <c r="B4" s="38">
        <f>B5+B32</f>
        <v>3816104654.71</v>
      </c>
      <c r="C4" s="38">
        <f>C5+C32</f>
        <v>4284891380.9499998</v>
      </c>
      <c r="D4" s="38">
        <f>D5+D32</f>
        <v>1933048454.4100001</v>
      </c>
      <c r="E4" s="38">
        <f>E5+E32</f>
        <v>1407244853.53</v>
      </c>
      <c r="F4" s="39">
        <f>D4/E4*100</f>
        <v>137.36404503886081</v>
      </c>
      <c r="G4" s="39">
        <f>D4/B4*100</f>
        <v>50.655016812082152</v>
      </c>
      <c r="H4" s="40">
        <f>D4/C4*100</f>
        <v>45.113126157737646</v>
      </c>
    </row>
    <row r="5" spans="1:8" s="7" customFormat="1" ht="15" customHeight="1" outlineLevel="1">
      <c r="A5" s="37" t="s">
        <v>6</v>
      </c>
      <c r="B5" s="41">
        <f>B6+B20</f>
        <v>521798670.07999998</v>
      </c>
      <c r="C5" s="41">
        <f>C6+C20</f>
        <v>535038053.68000001</v>
      </c>
      <c r="D5" s="41">
        <f>D6+D20</f>
        <v>383139991.41000003</v>
      </c>
      <c r="E5" s="41">
        <f>E6+E20</f>
        <v>351221156.80000007</v>
      </c>
      <c r="F5" s="42">
        <f t="shared" ref="F5:F41" si="0">D5/E5*100</f>
        <v>109.08795896603</v>
      </c>
      <c r="G5" s="42">
        <f t="shared" ref="G5:G41" si="1">D5/B5*100</f>
        <v>73.426785727770948</v>
      </c>
      <c r="H5" s="40">
        <f t="shared" ref="H5:H41" si="2">D5/C5*100</f>
        <v>71.60985817265842</v>
      </c>
    </row>
    <row r="6" spans="1:8" s="7" customFormat="1" ht="15" customHeight="1" outlineLevel="1">
      <c r="A6" s="37" t="s">
        <v>7</v>
      </c>
      <c r="B6" s="41">
        <f>B7+B10+B11+B17+B18+B19</f>
        <v>461365483.07999998</v>
      </c>
      <c r="C6" s="41">
        <f>C7+C10+C11+C17+C18+C19</f>
        <v>470642519.88</v>
      </c>
      <c r="D6" s="41">
        <f>D7+D10+D11+D17+D18+D19</f>
        <v>328016107.41000003</v>
      </c>
      <c r="E6" s="41">
        <f>E7+E10+E11+E17+E18+E19</f>
        <v>297651707.03000003</v>
      </c>
      <c r="F6" s="42">
        <f t="shared" si="0"/>
        <v>110.20131907959782</v>
      </c>
      <c r="G6" s="42">
        <f t="shared" si="1"/>
        <v>71.09680273873515</v>
      </c>
      <c r="H6" s="40">
        <f t="shared" si="2"/>
        <v>69.695383131476191</v>
      </c>
    </row>
    <row r="7" spans="1:8" ht="15" customHeight="1" outlineLevel="2">
      <c r="A7" s="43" t="s">
        <v>9</v>
      </c>
      <c r="B7" s="44">
        <f>B8+B9</f>
        <v>305371351</v>
      </c>
      <c r="C7" s="44">
        <f>C8+C9</f>
        <v>307132951</v>
      </c>
      <c r="D7" s="44">
        <f>D8+D9</f>
        <v>201086427.19999999</v>
      </c>
      <c r="E7" s="44">
        <f>E8+E9</f>
        <v>181817187.64000002</v>
      </c>
      <c r="F7" s="39">
        <f t="shared" si="0"/>
        <v>110.59813970841594</v>
      </c>
      <c r="G7" s="39">
        <f t="shared" si="1"/>
        <v>65.849801083664843</v>
      </c>
      <c r="H7" s="40">
        <f t="shared" si="2"/>
        <v>65.472111196561258</v>
      </c>
    </row>
    <row r="8" spans="1:8" ht="15" customHeight="1" outlineLevel="3">
      <c r="A8" s="43" t="s">
        <v>11</v>
      </c>
      <c r="B8" s="44">
        <v>9031560</v>
      </c>
      <c r="C8" s="44">
        <v>9624060</v>
      </c>
      <c r="D8" s="10">
        <v>9752901.7799999993</v>
      </c>
      <c r="E8" s="44">
        <v>6773056.4299999997</v>
      </c>
      <c r="F8" s="39">
        <f t="shared" si="0"/>
        <v>143.99557837435589</v>
      </c>
      <c r="G8" s="39">
        <f t="shared" si="1"/>
        <v>107.98690126622643</v>
      </c>
      <c r="H8" s="40">
        <f t="shared" si="2"/>
        <v>101.33874664123041</v>
      </c>
    </row>
    <row r="9" spans="1:8" ht="15" customHeight="1" outlineLevel="3">
      <c r="A9" s="43" t="s">
        <v>13</v>
      </c>
      <c r="B9" s="44">
        <v>296339791</v>
      </c>
      <c r="C9" s="44">
        <v>297508891</v>
      </c>
      <c r="D9" s="10">
        <v>191333525.41999999</v>
      </c>
      <c r="E9" s="44">
        <v>175044131.21000001</v>
      </c>
      <c r="F9" s="39">
        <f t="shared" si="0"/>
        <v>109.30587852183267</v>
      </c>
      <c r="G9" s="39">
        <f t="shared" si="1"/>
        <v>64.56558694812604</v>
      </c>
      <c r="H9" s="40">
        <f t="shared" si="2"/>
        <v>64.311868051029094</v>
      </c>
    </row>
    <row r="10" spans="1:8" ht="25.5" outlineLevel="2">
      <c r="A10" s="43" t="s">
        <v>15</v>
      </c>
      <c r="B10" s="44">
        <v>31913377.079999998</v>
      </c>
      <c r="C10" s="44">
        <v>31913377.079999998</v>
      </c>
      <c r="D10" s="10">
        <v>23857687.84</v>
      </c>
      <c r="E10" s="44">
        <v>18791406.960000001</v>
      </c>
      <c r="F10" s="39">
        <f t="shared" si="0"/>
        <v>126.96062562417092</v>
      </c>
      <c r="G10" s="39">
        <f t="shared" si="1"/>
        <v>74.757640910875367</v>
      </c>
      <c r="H10" s="40">
        <f t="shared" si="2"/>
        <v>74.757640910875367</v>
      </c>
    </row>
    <row r="11" spans="1:8" ht="15" customHeight="1" outlineLevel="2">
      <c r="A11" s="43" t="s">
        <v>17</v>
      </c>
      <c r="B11" s="44">
        <f>B12+B13+B14+B15+B16</f>
        <v>97391016</v>
      </c>
      <c r="C11" s="44">
        <f>C12+C13+C14+C15+C16</f>
        <v>104105916</v>
      </c>
      <c r="D11" s="44">
        <f>D12+D13+D14+D15+D16</f>
        <v>79123266.51000002</v>
      </c>
      <c r="E11" s="44">
        <f>E12+E13+E14+E15+E16</f>
        <v>76827731.890000001</v>
      </c>
      <c r="F11" s="39">
        <f t="shared" si="0"/>
        <v>102.98789846261076</v>
      </c>
      <c r="G11" s="39">
        <f t="shared" si="1"/>
        <v>81.242880257045485</v>
      </c>
      <c r="H11" s="40">
        <f t="shared" si="2"/>
        <v>76.002661087963546</v>
      </c>
    </row>
    <row r="12" spans="1:8" ht="25.5" customHeight="1" outlineLevel="3">
      <c r="A12" s="43" t="s">
        <v>19</v>
      </c>
      <c r="B12" s="44">
        <v>84004570</v>
      </c>
      <c r="C12" s="44">
        <v>89071870</v>
      </c>
      <c r="D12" s="44">
        <v>67785270.680000007</v>
      </c>
      <c r="E12" s="44">
        <v>59236185.420000002</v>
      </c>
      <c r="F12" s="39">
        <f t="shared" si="0"/>
        <v>114.43220085727121</v>
      </c>
      <c r="G12" s="39">
        <f t="shared" si="1"/>
        <v>80.692360760849084</v>
      </c>
      <c r="H12" s="40">
        <f t="shared" si="2"/>
        <v>76.101771165239938</v>
      </c>
    </row>
    <row r="13" spans="1:8" ht="15" customHeight="1" outlineLevel="3">
      <c r="A13" s="43" t="s">
        <v>21</v>
      </c>
      <c r="B13" s="44">
        <v>0</v>
      </c>
      <c r="C13" s="44">
        <v>0</v>
      </c>
      <c r="D13" s="44">
        <v>-72380.33</v>
      </c>
      <c r="E13" s="44">
        <v>6398573.25</v>
      </c>
      <c r="F13" s="39">
        <f t="shared" si="0"/>
        <v>-1.1311948331606581</v>
      </c>
      <c r="G13" s="39"/>
      <c r="H13" s="40"/>
    </row>
    <row r="14" spans="1:8" ht="15" customHeight="1" outlineLevel="3">
      <c r="A14" s="43" t="s">
        <v>23</v>
      </c>
      <c r="B14" s="44">
        <v>255000</v>
      </c>
      <c r="C14" s="44">
        <v>255000</v>
      </c>
      <c r="D14" s="44">
        <v>136125.18</v>
      </c>
      <c r="E14" s="44">
        <v>235459.68</v>
      </c>
      <c r="F14" s="39"/>
      <c r="G14" s="39">
        <f t="shared" si="1"/>
        <v>53.38242352941176</v>
      </c>
      <c r="H14" s="40">
        <f t="shared" si="2"/>
        <v>53.38242352941176</v>
      </c>
    </row>
    <row r="15" spans="1:8" ht="15" customHeight="1" outlineLevel="3">
      <c r="A15" s="43" t="s">
        <v>25</v>
      </c>
      <c r="B15" s="44">
        <v>13131446</v>
      </c>
      <c r="C15" s="44">
        <v>14779046</v>
      </c>
      <c r="D15" s="44">
        <v>11274250.98</v>
      </c>
      <c r="E15" s="44">
        <v>10957513.539999999</v>
      </c>
      <c r="F15" s="39">
        <f t="shared" si="0"/>
        <v>102.89059592619954</v>
      </c>
      <c r="G15" s="39">
        <f t="shared" si="1"/>
        <v>85.856888723450567</v>
      </c>
      <c r="H15" s="40">
        <f t="shared" si="2"/>
        <v>76.28537714815964</v>
      </c>
    </row>
    <row r="16" spans="1:8" ht="15" customHeight="1" outlineLevel="3">
      <c r="A16" s="43" t="s">
        <v>26</v>
      </c>
      <c r="B16" s="44">
        <v>0</v>
      </c>
      <c r="C16" s="44">
        <v>0</v>
      </c>
      <c r="D16" s="44">
        <v>0</v>
      </c>
      <c r="E16" s="44">
        <v>0</v>
      </c>
      <c r="F16" s="39"/>
      <c r="G16" s="39"/>
      <c r="H16" s="40"/>
    </row>
    <row r="17" spans="1:8" ht="15" customHeight="1" outlineLevel="2">
      <c r="A17" s="43" t="s">
        <v>28</v>
      </c>
      <c r="B17" s="44">
        <v>17352839</v>
      </c>
      <c r="C17" s="44">
        <v>18151639</v>
      </c>
      <c r="D17" s="10">
        <v>16978634.199999999</v>
      </c>
      <c r="E17" s="44">
        <v>14643642.699999999</v>
      </c>
      <c r="F17" s="39">
        <f t="shared" si="0"/>
        <v>115.94542797742531</v>
      </c>
      <c r="G17" s="39">
        <f t="shared" si="1"/>
        <v>97.843552861868872</v>
      </c>
      <c r="H17" s="40">
        <f t="shared" si="2"/>
        <v>93.537747197374301</v>
      </c>
    </row>
    <row r="18" spans="1:8" ht="15" customHeight="1" outlineLevel="2">
      <c r="A18" s="43" t="s">
        <v>30</v>
      </c>
      <c r="B18" s="44">
        <v>9336900</v>
      </c>
      <c r="C18" s="44">
        <v>9336900</v>
      </c>
      <c r="D18" s="10">
        <v>6968354.8600000003</v>
      </c>
      <c r="E18" s="44">
        <v>5561374.9900000002</v>
      </c>
      <c r="F18" s="39">
        <f t="shared" si="0"/>
        <v>125.29913685967793</v>
      </c>
      <c r="G18" s="39">
        <f t="shared" si="1"/>
        <v>74.632424680568505</v>
      </c>
      <c r="H18" s="40">
        <f t="shared" si="2"/>
        <v>74.632424680568505</v>
      </c>
    </row>
    <row r="19" spans="1:8" ht="25.5" outlineLevel="2">
      <c r="A19" s="43" t="s">
        <v>31</v>
      </c>
      <c r="B19" s="44"/>
      <c r="C19" s="44">
        <v>1736.8</v>
      </c>
      <c r="D19" s="10">
        <v>1736.8</v>
      </c>
      <c r="E19" s="44">
        <v>10362.85</v>
      </c>
      <c r="F19" s="39"/>
      <c r="G19" s="39"/>
      <c r="H19" s="40"/>
    </row>
    <row r="20" spans="1:8" s="7" customFormat="1" ht="14.25" outlineLevel="2">
      <c r="A20" s="37" t="s">
        <v>32</v>
      </c>
      <c r="B20" s="41">
        <f>B21+B22+B23+B26+B28+B29</f>
        <v>60433187</v>
      </c>
      <c r="C20" s="41">
        <f>C21+C22+C23+C26+C28+C29</f>
        <v>64395533.799999997</v>
      </c>
      <c r="D20" s="41">
        <f>D21+D22+D23+D26+D28+D29</f>
        <v>55123884</v>
      </c>
      <c r="E20" s="41">
        <f>E21+E22+E23+E26+E28+E29</f>
        <v>53569449.770000011</v>
      </c>
      <c r="F20" s="42">
        <f t="shared" si="0"/>
        <v>102.9017177452334</v>
      </c>
      <c r="G20" s="42">
        <f t="shared" si="1"/>
        <v>91.214590420326502</v>
      </c>
      <c r="H20" s="40">
        <f t="shared" si="2"/>
        <v>85.602029748218357</v>
      </c>
    </row>
    <row r="21" spans="1:8" ht="25.5" outlineLevel="2">
      <c r="A21" s="43" t="s">
        <v>34</v>
      </c>
      <c r="B21" s="44">
        <v>18234355</v>
      </c>
      <c r="C21" s="44">
        <v>18234355</v>
      </c>
      <c r="D21" s="44">
        <v>15053946.689999999</v>
      </c>
      <c r="E21" s="44">
        <v>10259841.119999999</v>
      </c>
      <c r="F21" s="39">
        <f t="shared" si="0"/>
        <v>146.72689872998737</v>
      </c>
      <c r="G21" s="39">
        <f t="shared" si="1"/>
        <v>82.558152948102631</v>
      </c>
      <c r="H21" s="40">
        <f t="shared" si="2"/>
        <v>82.558152948102631</v>
      </c>
    </row>
    <row r="22" spans="1:8" outlineLevel="2">
      <c r="A22" s="43" t="s">
        <v>36</v>
      </c>
      <c r="B22" s="44">
        <v>1675000</v>
      </c>
      <c r="C22" s="44">
        <v>1831000</v>
      </c>
      <c r="D22" s="44">
        <v>2177311.56</v>
      </c>
      <c r="E22" s="44">
        <v>1378070.22</v>
      </c>
      <c r="F22" s="39">
        <f t="shared" si="0"/>
        <v>157.99714182924583</v>
      </c>
      <c r="G22" s="39">
        <f t="shared" si="1"/>
        <v>129.98874985074627</v>
      </c>
      <c r="H22" s="40">
        <f t="shared" si="2"/>
        <v>118.91379355543418</v>
      </c>
    </row>
    <row r="23" spans="1:8" ht="25.5" outlineLevel="2">
      <c r="A23" s="43" t="s">
        <v>38</v>
      </c>
      <c r="B23" s="44">
        <f>B24+B25</f>
        <v>22791400</v>
      </c>
      <c r="C23" s="44">
        <f>C24+C25</f>
        <v>23319600</v>
      </c>
      <c r="D23" s="44">
        <f>D24+D25</f>
        <v>14977661.59</v>
      </c>
      <c r="E23" s="44">
        <f>E24+E25</f>
        <v>14890837.27</v>
      </c>
      <c r="F23" s="39">
        <f t="shared" si="0"/>
        <v>100.58307211626658</v>
      </c>
      <c r="G23" s="39">
        <f t="shared" si="1"/>
        <v>65.716285923637869</v>
      </c>
      <c r="H23" s="40">
        <f t="shared" si="2"/>
        <v>64.227780879603429</v>
      </c>
    </row>
    <row r="24" spans="1:8" ht="15" customHeight="1" outlineLevel="3">
      <c r="A24" s="43" t="s">
        <v>40</v>
      </c>
      <c r="B24" s="44">
        <v>22791400</v>
      </c>
      <c r="C24" s="44">
        <v>22791400</v>
      </c>
      <c r="D24" s="44">
        <v>13940029.359999999</v>
      </c>
      <c r="E24" s="44">
        <v>13555998.789999999</v>
      </c>
      <c r="F24" s="39">
        <f t="shared" si="0"/>
        <v>102.8329197718968</v>
      </c>
      <c r="G24" s="39">
        <f t="shared" si="1"/>
        <v>61.163550111006785</v>
      </c>
      <c r="H24" s="40">
        <f t="shared" si="2"/>
        <v>61.163550111006785</v>
      </c>
    </row>
    <row r="25" spans="1:8" ht="15" customHeight="1" outlineLevel="3">
      <c r="A25" s="43" t="s">
        <v>42</v>
      </c>
      <c r="B25" s="44"/>
      <c r="C25" s="44">
        <v>528200</v>
      </c>
      <c r="D25" s="44">
        <v>1037632.23</v>
      </c>
      <c r="E25" s="44">
        <v>1334838.48</v>
      </c>
      <c r="F25" s="39">
        <f t="shared" si="0"/>
        <v>77.734665695283226</v>
      </c>
      <c r="G25" s="39"/>
      <c r="H25" s="40"/>
    </row>
    <row r="26" spans="1:8" ht="25.5" customHeight="1" outlineLevel="2">
      <c r="A26" s="43" t="s">
        <v>44</v>
      </c>
      <c r="B26" s="44">
        <v>15432432</v>
      </c>
      <c r="C26" s="44">
        <v>18708432</v>
      </c>
      <c r="D26" s="44">
        <v>21845196.620000001</v>
      </c>
      <c r="E26" s="44">
        <v>23769247.510000002</v>
      </c>
      <c r="F26" s="39">
        <f t="shared" si="0"/>
        <v>91.905293218935384</v>
      </c>
      <c r="G26" s="39">
        <f t="shared" si="1"/>
        <v>141.55381744108772</v>
      </c>
      <c r="H26" s="40">
        <f t="shared" si="2"/>
        <v>116.7665821486269</v>
      </c>
    </row>
    <row r="27" spans="1:8" ht="25.5" outlineLevel="3">
      <c r="A27" s="43" t="s">
        <v>46</v>
      </c>
      <c r="B27" s="44">
        <v>14932432</v>
      </c>
      <c r="C27" s="44">
        <v>18208432</v>
      </c>
      <c r="D27" s="44">
        <v>21827640.620000001</v>
      </c>
      <c r="E27" s="44">
        <v>17931210.739999998</v>
      </c>
      <c r="F27" s="39">
        <f t="shared" si="0"/>
        <v>121.72987611655275</v>
      </c>
      <c r="G27" s="39">
        <f t="shared" si="1"/>
        <v>146.17605906392208</v>
      </c>
      <c r="H27" s="40">
        <f t="shared" si="2"/>
        <v>119.87655290691697</v>
      </c>
    </row>
    <row r="28" spans="1:8" outlineLevel="2">
      <c r="A28" s="43" t="s">
        <v>48</v>
      </c>
      <c r="B28" s="44">
        <v>2300000</v>
      </c>
      <c r="C28" s="44">
        <v>2300000</v>
      </c>
      <c r="D28" s="44">
        <v>1067620.74</v>
      </c>
      <c r="E28" s="45">
        <v>3154808.13</v>
      </c>
      <c r="F28" s="39">
        <f t="shared" si="0"/>
        <v>33.84106722205005</v>
      </c>
      <c r="G28" s="39">
        <f t="shared" si="1"/>
        <v>46.418293043478258</v>
      </c>
      <c r="H28" s="40">
        <f t="shared" si="2"/>
        <v>46.418293043478258</v>
      </c>
    </row>
    <row r="29" spans="1:8" ht="15" customHeight="1" outlineLevel="2">
      <c r="A29" s="43" t="s">
        <v>50</v>
      </c>
      <c r="B29" s="44">
        <f>B30+B31</f>
        <v>0</v>
      </c>
      <c r="C29" s="44">
        <f>C30+C31</f>
        <v>2146.8000000000002</v>
      </c>
      <c r="D29" s="44">
        <f>D30+D31</f>
        <v>2146.8000000000002</v>
      </c>
      <c r="E29" s="44">
        <f>E30+E31</f>
        <v>116645.51999999999</v>
      </c>
      <c r="F29" s="39"/>
      <c r="G29" s="39"/>
      <c r="H29" s="40"/>
    </row>
    <row r="30" spans="1:8" ht="15" customHeight="1" outlineLevel="3">
      <c r="A30" s="43" t="s">
        <v>52</v>
      </c>
      <c r="B30" s="44"/>
      <c r="C30" s="44">
        <v>0</v>
      </c>
      <c r="D30" s="44">
        <v>0</v>
      </c>
      <c r="E30" s="44">
        <v>49249.1</v>
      </c>
      <c r="F30" s="39"/>
      <c r="G30" s="39"/>
      <c r="H30" s="40"/>
    </row>
    <row r="31" spans="1:8" ht="15" customHeight="1" outlineLevel="3">
      <c r="A31" s="43" t="s">
        <v>54</v>
      </c>
      <c r="B31" s="44"/>
      <c r="C31" s="44">
        <v>2146.8000000000002</v>
      </c>
      <c r="D31" s="44">
        <v>2146.8000000000002</v>
      </c>
      <c r="E31" s="44">
        <v>67396.42</v>
      </c>
      <c r="F31" s="39"/>
      <c r="G31" s="39"/>
      <c r="H31" s="40"/>
    </row>
    <row r="32" spans="1:8">
      <c r="A32" s="32" t="s">
        <v>55</v>
      </c>
      <c r="B32" s="33">
        <f>B33+B38+B39+B40</f>
        <v>3294305984.6300001</v>
      </c>
      <c r="C32" s="33">
        <f>C33+C38+C39+C40</f>
        <v>3749853327.27</v>
      </c>
      <c r="D32" s="33">
        <f>D33+D38+D39+D40</f>
        <v>1549908463</v>
      </c>
      <c r="E32" s="33">
        <f>E33+E38+E39+E40</f>
        <v>1056023696.7299999</v>
      </c>
      <c r="F32" s="42">
        <f t="shared" si="0"/>
        <v>146.76834125970134</v>
      </c>
      <c r="G32" s="42">
        <f t="shared" si="1"/>
        <v>47.048102703006137</v>
      </c>
      <c r="H32" s="40">
        <f t="shared" si="2"/>
        <v>41.332508973847723</v>
      </c>
    </row>
    <row r="33" spans="1:8" ht="46.5" customHeight="1">
      <c r="A33" s="46" t="s">
        <v>56</v>
      </c>
      <c r="B33" s="33">
        <f>B34+B35+B36+B37</f>
        <v>3257479784.6300001</v>
      </c>
      <c r="C33" s="33">
        <f>C34+C35+C36+C37</f>
        <v>3713027127.27</v>
      </c>
      <c r="D33" s="33">
        <f>D34+D35+D36+D37</f>
        <v>1549826848.3599999</v>
      </c>
      <c r="E33" s="33">
        <f>E34+E35+E36+E37</f>
        <v>1060593158.65</v>
      </c>
      <c r="F33" s="42">
        <f t="shared" si="0"/>
        <v>146.12830902404954</v>
      </c>
      <c r="G33" s="42">
        <f t="shared" si="1"/>
        <v>47.577481698356465</v>
      </c>
      <c r="H33" s="40">
        <f t="shared" si="2"/>
        <v>41.74025115457502</v>
      </c>
    </row>
    <row r="34" spans="1:8">
      <c r="A34" s="47" t="s">
        <v>57</v>
      </c>
      <c r="B34" s="48">
        <v>0</v>
      </c>
      <c r="C34" s="48">
        <v>2187360</v>
      </c>
      <c r="D34" s="48">
        <v>1262967.6399999999</v>
      </c>
      <c r="E34" s="48">
        <v>11703170.65</v>
      </c>
      <c r="F34" s="39"/>
      <c r="G34" s="39"/>
      <c r="H34" s="40"/>
    </row>
    <row r="35" spans="1:8" ht="26.25">
      <c r="A35" s="47" t="s">
        <v>58</v>
      </c>
      <c r="B35" s="48">
        <v>1709204215.6199999</v>
      </c>
      <c r="C35" s="48">
        <v>1922505547.53</v>
      </c>
      <c r="D35" s="48">
        <v>285472543.05000001</v>
      </c>
      <c r="E35" s="48">
        <v>93258075.629999995</v>
      </c>
      <c r="F35" s="39">
        <f t="shared" si="0"/>
        <v>306.11026564885168</v>
      </c>
      <c r="G35" s="39">
        <f t="shared" si="1"/>
        <v>16.702073423476037</v>
      </c>
      <c r="H35" s="40">
        <f t="shared" si="2"/>
        <v>14.848984098733547</v>
      </c>
    </row>
    <row r="36" spans="1:8">
      <c r="A36" s="47" t="s">
        <v>59</v>
      </c>
      <c r="B36" s="48">
        <v>1402918081.01</v>
      </c>
      <c r="C36" s="48">
        <v>1369520139.6400001</v>
      </c>
      <c r="D36" s="48">
        <v>924394516.33000004</v>
      </c>
      <c r="E36" s="48">
        <v>883554851.58000004</v>
      </c>
      <c r="F36" s="39">
        <f t="shared" si="0"/>
        <v>104.62219913986881</v>
      </c>
      <c r="G36" s="39">
        <f t="shared" si="1"/>
        <v>65.890840587392148</v>
      </c>
      <c r="H36" s="40">
        <f t="shared" si="2"/>
        <v>67.497694234200296</v>
      </c>
    </row>
    <row r="37" spans="1:8">
      <c r="A37" s="47" t="s">
        <v>60</v>
      </c>
      <c r="B37" s="48">
        <v>145357488</v>
      </c>
      <c r="C37" s="48">
        <v>418814080.10000002</v>
      </c>
      <c r="D37" s="48">
        <v>338696821.33999997</v>
      </c>
      <c r="E37" s="48">
        <v>72077060.790000007</v>
      </c>
      <c r="F37" s="39">
        <f t="shared" si="0"/>
        <v>469.90931320966246</v>
      </c>
      <c r="G37" s="39">
        <f t="shared" si="1"/>
        <v>233.00954495030899</v>
      </c>
      <c r="H37" s="40">
        <f t="shared" si="2"/>
        <v>80.870447636127579</v>
      </c>
    </row>
    <row r="38" spans="1:8" ht="26.25">
      <c r="A38" s="47" t="s">
        <v>61</v>
      </c>
      <c r="B38" s="48">
        <v>36826200</v>
      </c>
      <c r="C38" s="48">
        <v>36826200</v>
      </c>
      <c r="D38" s="48"/>
      <c r="E38" s="48">
        <v>0</v>
      </c>
      <c r="F38" s="39"/>
      <c r="G38" s="39">
        <f t="shared" si="1"/>
        <v>0</v>
      </c>
      <c r="H38" s="40">
        <f t="shared" si="2"/>
        <v>0</v>
      </c>
    </row>
    <row r="39" spans="1:8" ht="51.75">
      <c r="A39" s="47" t="s">
        <v>62</v>
      </c>
      <c r="B39" s="48"/>
      <c r="C39" s="48">
        <v>421208.4</v>
      </c>
      <c r="D39" s="48">
        <v>653991.26</v>
      </c>
      <c r="E39" s="48">
        <v>954260.15</v>
      </c>
      <c r="F39" s="39">
        <f t="shared" si="0"/>
        <v>68.533854211558548</v>
      </c>
      <c r="G39" s="39"/>
      <c r="H39" s="40">
        <f t="shared" si="2"/>
        <v>155.26548378427401</v>
      </c>
    </row>
    <row r="40" spans="1:8" ht="39">
      <c r="A40" s="47" t="s">
        <v>63</v>
      </c>
      <c r="B40" s="48"/>
      <c r="C40" s="48">
        <v>-421208.4</v>
      </c>
      <c r="D40" s="48">
        <v>-572376.62</v>
      </c>
      <c r="E40" s="48">
        <v>-5523722.0700000003</v>
      </c>
      <c r="F40" s="39">
        <f t="shared" si="0"/>
        <v>10.362154589722143</v>
      </c>
      <c r="G40" s="39"/>
      <c r="H40" s="40">
        <f t="shared" si="2"/>
        <v>135.88917504969035</v>
      </c>
    </row>
    <row r="41" spans="1:8" s="7" customFormat="1" ht="14.25">
      <c r="A41" s="32" t="s">
        <v>64</v>
      </c>
      <c r="B41" s="33">
        <v>-37278618.700000003</v>
      </c>
      <c r="C41" s="33">
        <v>-80632253.579999998</v>
      </c>
      <c r="D41" s="33">
        <v>122010968.31</v>
      </c>
      <c r="E41" s="33">
        <v>68182079.090000004</v>
      </c>
      <c r="F41" s="39">
        <f t="shared" si="0"/>
        <v>178.94873541322514</v>
      </c>
      <c r="G41" s="39">
        <f t="shared" si="1"/>
        <v>-327.29476725488217</v>
      </c>
      <c r="H41" s="40">
        <f t="shared" si="2"/>
        <v>-151.31781997007656</v>
      </c>
    </row>
    <row r="42" spans="1:8">
      <c r="E42" s="13"/>
      <c r="F42" s="13"/>
    </row>
    <row r="43" spans="1:8">
      <c r="E43" s="13"/>
      <c r="F43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ageMargins left="0.98425196850393704" right="0.19685039370078741" top="0.39370078740157483" bottom="0.39370078740157483" header="0.39370078740157483" footer="0.39370078740157483"/>
  <pageSetup paperSize="9" scale="56" fitToWidth="0" fitToHeight="0" orientation="portrait" errors="blank" r:id="rId1"/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3"/>
  <sheetViews>
    <sheetView showGridLines="0" showZeros="0" topLeftCell="A16" workbookViewId="0">
      <pane xSplit="1" topLeftCell="B1" activePane="topRight" state="frozen"/>
      <selection activeCell="B1" sqref="B1"/>
      <selection pane="topRight" activeCell="D34" sqref="D34:D40"/>
    </sheetView>
  </sheetViews>
  <sheetFormatPr defaultRowHeight="15" outlineLevelRow="3"/>
  <cols>
    <col min="1" max="1" width="62.85546875" style="2" customWidth="1"/>
    <col min="2" max="5" width="17.28515625" style="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49" t="s">
        <v>82</v>
      </c>
      <c r="B1" s="149"/>
      <c r="C1" s="149"/>
      <c r="D1" s="149"/>
      <c r="E1" s="149"/>
      <c r="F1" s="149"/>
      <c r="G1" s="149"/>
      <c r="H1" s="149"/>
    </row>
    <row r="2" spans="1:8" ht="35.25" customHeight="1">
      <c r="A2" s="150" t="s">
        <v>2</v>
      </c>
      <c r="B2" s="151" t="s">
        <v>65</v>
      </c>
      <c r="C2" s="151"/>
      <c r="D2" s="152" t="s">
        <v>76</v>
      </c>
      <c r="E2" s="155" t="s">
        <v>81</v>
      </c>
      <c r="F2" s="150" t="s">
        <v>70</v>
      </c>
      <c r="G2" s="151" t="s">
        <v>71</v>
      </c>
      <c r="H2" s="151"/>
    </row>
    <row r="3" spans="1:8" ht="51" customHeight="1">
      <c r="A3" s="150"/>
      <c r="B3" s="34" t="s">
        <v>66</v>
      </c>
      <c r="C3" s="35" t="s">
        <v>67</v>
      </c>
      <c r="D3" s="152"/>
      <c r="E3" s="155"/>
      <c r="F3" s="150"/>
      <c r="G3" s="35" t="s">
        <v>72</v>
      </c>
      <c r="H3" s="36" t="s">
        <v>73</v>
      </c>
    </row>
    <row r="4" spans="1:8" s="7" customFormat="1" ht="15" customHeight="1">
      <c r="A4" s="37" t="s">
        <v>4</v>
      </c>
      <c r="B4" s="38">
        <f>B5+B32</f>
        <v>3816104654.71</v>
      </c>
      <c r="C4" s="38">
        <f>C5+C32</f>
        <v>4291767161.0500002</v>
      </c>
      <c r="D4" s="38">
        <f>D5+D32</f>
        <v>1727178237.1000001</v>
      </c>
      <c r="E4" s="38">
        <f>E5+E32</f>
        <v>1265872216.2799997</v>
      </c>
      <c r="F4" s="39">
        <f>D4/E4*100</f>
        <v>136.44175256295884</v>
      </c>
      <c r="G4" s="39">
        <f>D4/B4*100</f>
        <v>45.260242927778272</v>
      </c>
      <c r="H4" s="40">
        <f>D4/C4*100</f>
        <v>40.243987436574685</v>
      </c>
    </row>
    <row r="5" spans="1:8" s="7" customFormat="1" ht="15" customHeight="1" outlineLevel="1">
      <c r="A5" s="37" t="s">
        <v>6</v>
      </c>
      <c r="B5" s="41">
        <f>B6+B20</f>
        <v>521798670.07999998</v>
      </c>
      <c r="C5" s="41">
        <f>C6+C20</f>
        <v>521798670.07999998</v>
      </c>
      <c r="D5" s="41">
        <f>D6+D20</f>
        <v>334134520.29000002</v>
      </c>
      <c r="E5" s="41">
        <f>E6+E20</f>
        <v>308481571.04999995</v>
      </c>
      <c r="F5" s="42">
        <f t="shared" ref="F5:F41" si="0">D5/E5*100</f>
        <v>108.31587739672206</v>
      </c>
      <c r="G5" s="42">
        <f t="shared" ref="G5:G41" si="1">D5/B5*100</f>
        <v>64.035142182093324</v>
      </c>
      <c r="H5" s="40">
        <f t="shared" ref="H5:H41" si="2">D5/C5*100</f>
        <v>64.035142182093324</v>
      </c>
    </row>
    <row r="6" spans="1:8" s="7" customFormat="1" ht="15" customHeight="1" outlineLevel="1">
      <c r="A6" s="37" t="s">
        <v>7</v>
      </c>
      <c r="B6" s="41">
        <f>B7+B10+B11+B17+B18+B19</f>
        <v>461365483.07999998</v>
      </c>
      <c r="C6" s="41">
        <f>C7+C10+C11+C17+C18+C19</f>
        <v>461365483.07999998</v>
      </c>
      <c r="D6" s="41">
        <f>D7+D10+D11+D17+D18+D19</f>
        <v>290692439.66000003</v>
      </c>
      <c r="E6" s="41">
        <f>E7+E10+E11+E17+E18+E19</f>
        <v>264237293.54999998</v>
      </c>
      <c r="F6" s="42">
        <f t="shared" si="0"/>
        <v>110.01188959914703</v>
      </c>
      <c r="G6" s="42">
        <f t="shared" si="1"/>
        <v>63.00697610046273</v>
      </c>
      <c r="H6" s="40">
        <f t="shared" si="2"/>
        <v>63.00697610046273</v>
      </c>
    </row>
    <row r="7" spans="1:8" ht="15" customHeight="1" outlineLevel="2">
      <c r="A7" s="43" t="s">
        <v>9</v>
      </c>
      <c r="B7" s="44">
        <f>B8+B9</f>
        <v>305371351</v>
      </c>
      <c r="C7" s="44">
        <f>C8+C9</f>
        <v>305371351</v>
      </c>
      <c r="D7" s="44">
        <f>D8+D9</f>
        <v>173994673.72999999</v>
      </c>
      <c r="E7" s="44">
        <f>E8+E9</f>
        <v>156838306.84</v>
      </c>
      <c r="F7" s="39">
        <f t="shared" si="0"/>
        <v>110.93888810435975</v>
      </c>
      <c r="G7" s="39">
        <f t="shared" si="1"/>
        <v>56.978060698955346</v>
      </c>
      <c r="H7" s="40">
        <f t="shared" si="2"/>
        <v>56.978060698955346</v>
      </c>
    </row>
    <row r="8" spans="1:8" ht="15" customHeight="1" outlineLevel="3">
      <c r="A8" s="43" t="s">
        <v>11</v>
      </c>
      <c r="B8" s="44">
        <v>9031560</v>
      </c>
      <c r="C8" s="44">
        <v>9031560</v>
      </c>
      <c r="D8" s="10">
        <v>8782118.3800000008</v>
      </c>
      <c r="E8" s="44">
        <v>6084998.21</v>
      </c>
      <c r="F8" s="39">
        <f t="shared" si="0"/>
        <v>144.32409142812224</v>
      </c>
      <c r="G8" s="39">
        <f t="shared" si="1"/>
        <v>97.23811146690052</v>
      </c>
      <c r="H8" s="40">
        <f t="shared" si="2"/>
        <v>97.23811146690052</v>
      </c>
    </row>
    <row r="9" spans="1:8" ht="15" customHeight="1" outlineLevel="3">
      <c r="A9" s="43" t="s">
        <v>13</v>
      </c>
      <c r="B9" s="44">
        <v>296339791</v>
      </c>
      <c r="C9" s="44">
        <v>296339791</v>
      </c>
      <c r="D9" s="10">
        <v>165212555.34999999</v>
      </c>
      <c r="E9" s="44">
        <v>150753308.63</v>
      </c>
      <c r="F9" s="39">
        <f t="shared" si="0"/>
        <v>109.59132960423968</v>
      </c>
      <c r="G9" s="39">
        <f t="shared" si="1"/>
        <v>55.751053475636695</v>
      </c>
      <c r="H9" s="40">
        <f t="shared" si="2"/>
        <v>55.751053475636695</v>
      </c>
    </row>
    <row r="10" spans="1:8" ht="25.5" outlineLevel="2">
      <c r="A10" s="43" t="s">
        <v>15</v>
      </c>
      <c r="B10" s="44">
        <v>31913377.079999998</v>
      </c>
      <c r="C10" s="44">
        <v>31913377.079999998</v>
      </c>
      <c r="D10" s="10">
        <v>20513458.98</v>
      </c>
      <c r="E10" s="44">
        <v>16246025.439999999</v>
      </c>
      <c r="F10" s="39">
        <f t="shared" si="0"/>
        <v>126.2675542135554</v>
      </c>
      <c r="G10" s="39">
        <f t="shared" si="1"/>
        <v>64.278559202860777</v>
      </c>
      <c r="H10" s="40">
        <f t="shared" si="2"/>
        <v>64.278559202860777</v>
      </c>
    </row>
    <row r="11" spans="1:8" ht="15" customHeight="1" outlineLevel="2">
      <c r="A11" s="43" t="s">
        <v>17</v>
      </c>
      <c r="B11" s="44">
        <f>B12+B13+B14+B15+B16</f>
        <v>97391016</v>
      </c>
      <c r="C11" s="44">
        <f>C12+C13+C14+C15+C16</f>
        <v>97391016</v>
      </c>
      <c r="D11" s="44">
        <f>D12+D13+D14+D15+D16</f>
        <v>75510322.189999998</v>
      </c>
      <c r="E11" s="44">
        <f>E12+E13+E14+E15+E16</f>
        <v>73248829.609999999</v>
      </c>
      <c r="F11" s="39">
        <f t="shared" si="0"/>
        <v>103.08741121467865</v>
      </c>
      <c r="G11" s="39">
        <f t="shared" si="1"/>
        <v>77.533149659307384</v>
      </c>
      <c r="H11" s="40">
        <f t="shared" si="2"/>
        <v>77.533149659307384</v>
      </c>
    </row>
    <row r="12" spans="1:8" ht="25.5" customHeight="1" outlineLevel="3">
      <c r="A12" s="43" t="s">
        <v>19</v>
      </c>
      <c r="B12" s="44">
        <v>84004570</v>
      </c>
      <c r="C12" s="44">
        <v>84004570</v>
      </c>
      <c r="D12" s="44">
        <v>64426808.079999998</v>
      </c>
      <c r="E12" s="44">
        <v>56386182.659999996</v>
      </c>
      <c r="F12" s="39">
        <f t="shared" si="0"/>
        <v>114.25992156355704</v>
      </c>
      <c r="G12" s="39">
        <f t="shared" si="1"/>
        <v>76.694408506584821</v>
      </c>
      <c r="H12" s="40">
        <f t="shared" si="2"/>
        <v>76.694408506584821</v>
      </c>
    </row>
    <row r="13" spans="1:8" ht="15" customHeight="1" outlineLevel="3">
      <c r="A13" s="43" t="s">
        <v>21</v>
      </c>
      <c r="B13" s="44">
        <v>0</v>
      </c>
      <c r="C13" s="44">
        <v>0</v>
      </c>
      <c r="D13" s="44">
        <v>-109582.36</v>
      </c>
      <c r="E13" s="44">
        <v>6227577.9000000004</v>
      </c>
      <c r="F13" s="39">
        <f t="shared" si="0"/>
        <v>-1.7596304977574024</v>
      </c>
      <c r="G13" s="39"/>
      <c r="H13" s="40"/>
    </row>
    <row r="14" spans="1:8" ht="15" customHeight="1" outlineLevel="3">
      <c r="A14" s="43" t="s">
        <v>23</v>
      </c>
      <c r="B14" s="44">
        <v>255000</v>
      </c>
      <c r="C14" s="44">
        <v>255000</v>
      </c>
      <c r="D14" s="44">
        <v>136125.18</v>
      </c>
      <c r="E14" s="44">
        <v>235459.68</v>
      </c>
      <c r="F14" s="39"/>
      <c r="G14" s="39">
        <f t="shared" si="1"/>
        <v>53.38242352941176</v>
      </c>
      <c r="H14" s="40">
        <f t="shared" si="2"/>
        <v>53.38242352941176</v>
      </c>
    </row>
    <row r="15" spans="1:8" ht="15" customHeight="1" outlineLevel="3">
      <c r="A15" s="43" t="s">
        <v>25</v>
      </c>
      <c r="B15" s="44">
        <v>13131446</v>
      </c>
      <c r="C15" s="44">
        <v>13131446</v>
      </c>
      <c r="D15" s="44">
        <v>11056971.289999999</v>
      </c>
      <c r="E15" s="44">
        <v>10399609.369999999</v>
      </c>
      <c r="F15" s="39">
        <f t="shared" si="0"/>
        <v>106.32102511365771</v>
      </c>
      <c r="G15" s="39">
        <f t="shared" si="1"/>
        <v>84.202237057518261</v>
      </c>
      <c r="H15" s="40">
        <f t="shared" si="2"/>
        <v>84.202237057518261</v>
      </c>
    </row>
    <row r="16" spans="1:8" ht="15" customHeight="1" outlineLevel="3">
      <c r="A16" s="43" t="s">
        <v>26</v>
      </c>
      <c r="B16" s="44">
        <v>0</v>
      </c>
      <c r="C16" s="44">
        <v>0</v>
      </c>
      <c r="D16" s="44">
        <v>0</v>
      </c>
      <c r="E16" s="44">
        <v>0</v>
      </c>
      <c r="F16" s="39"/>
      <c r="G16" s="39"/>
      <c r="H16" s="40"/>
    </row>
    <row r="17" spans="1:8" ht="15" customHeight="1" outlineLevel="2">
      <c r="A17" s="43" t="s">
        <v>28</v>
      </c>
      <c r="B17" s="44">
        <v>17352839</v>
      </c>
      <c r="C17" s="44">
        <v>17352839</v>
      </c>
      <c r="D17" s="10">
        <v>14610840.24</v>
      </c>
      <c r="E17" s="44">
        <v>13090905.16</v>
      </c>
      <c r="F17" s="39">
        <f t="shared" si="0"/>
        <v>111.61061868085523</v>
      </c>
      <c r="G17" s="39">
        <f t="shared" si="1"/>
        <v>84.198558172527271</v>
      </c>
      <c r="H17" s="40">
        <f t="shared" si="2"/>
        <v>84.198558172527271</v>
      </c>
    </row>
    <row r="18" spans="1:8" ht="15" customHeight="1" outlineLevel="2">
      <c r="A18" s="43" t="s">
        <v>30</v>
      </c>
      <c r="B18" s="44">
        <v>9336900</v>
      </c>
      <c r="C18" s="44">
        <v>9336900</v>
      </c>
      <c r="D18" s="10">
        <v>6061407.7199999997</v>
      </c>
      <c r="E18" s="44">
        <v>4802863.6500000004</v>
      </c>
      <c r="F18" s="39">
        <f t="shared" si="0"/>
        <v>126.20403496151715</v>
      </c>
      <c r="G18" s="39">
        <f t="shared" si="1"/>
        <v>64.918845869614103</v>
      </c>
      <c r="H18" s="40">
        <f t="shared" si="2"/>
        <v>64.918845869614103</v>
      </c>
    </row>
    <row r="19" spans="1:8" ht="25.5" outlineLevel="2">
      <c r="A19" s="43" t="s">
        <v>31</v>
      </c>
      <c r="B19" s="44"/>
      <c r="C19" s="44"/>
      <c r="D19" s="10">
        <v>1736.8</v>
      </c>
      <c r="E19" s="44">
        <v>10362.85</v>
      </c>
      <c r="F19" s="39"/>
      <c r="G19" s="39"/>
      <c r="H19" s="40"/>
    </row>
    <row r="20" spans="1:8" s="7" customFormat="1" ht="14.25" outlineLevel="2">
      <c r="A20" s="37" t="s">
        <v>32</v>
      </c>
      <c r="B20" s="41">
        <f>B21+B22+B23+B26+B28+B29</f>
        <v>60433187</v>
      </c>
      <c r="C20" s="41">
        <f>C21+C22+C23+C26+C28+C29</f>
        <v>60433187</v>
      </c>
      <c r="D20" s="41">
        <f>D21+D22+D23+D26+D28+D29</f>
        <v>43442080.629999995</v>
      </c>
      <c r="E20" s="41">
        <f>E21+E22+E23+E26+E28+E29</f>
        <v>44244277.5</v>
      </c>
      <c r="F20" s="42">
        <f t="shared" si="0"/>
        <v>98.186891242601931</v>
      </c>
      <c r="G20" s="42">
        <f t="shared" si="1"/>
        <v>71.884477365061016</v>
      </c>
      <c r="H20" s="40">
        <f t="shared" si="2"/>
        <v>71.884477365061016</v>
      </c>
    </row>
    <row r="21" spans="1:8" ht="25.5" outlineLevel="2">
      <c r="A21" s="43" t="s">
        <v>34</v>
      </c>
      <c r="B21" s="44">
        <v>18234355</v>
      </c>
      <c r="C21" s="44">
        <v>18234355</v>
      </c>
      <c r="D21" s="44">
        <v>14630047.029999999</v>
      </c>
      <c r="E21" s="44">
        <v>9429776.8000000007</v>
      </c>
      <c r="F21" s="39">
        <f t="shared" si="0"/>
        <v>155.14733105877966</v>
      </c>
      <c r="G21" s="39">
        <f t="shared" si="1"/>
        <v>80.233422185758698</v>
      </c>
      <c r="H21" s="40">
        <f t="shared" si="2"/>
        <v>80.233422185758698</v>
      </c>
    </row>
    <row r="22" spans="1:8" outlineLevel="2">
      <c r="A22" s="43" t="s">
        <v>36</v>
      </c>
      <c r="B22" s="44">
        <v>1675000</v>
      </c>
      <c r="C22" s="44">
        <v>1675000</v>
      </c>
      <c r="D22" s="44">
        <v>1588385.12</v>
      </c>
      <c r="E22" s="44">
        <v>1340600.54</v>
      </c>
      <c r="F22" s="39">
        <f t="shared" si="0"/>
        <v>118.48310310243497</v>
      </c>
      <c r="G22" s="39">
        <f t="shared" si="1"/>
        <v>94.828962388059708</v>
      </c>
      <c r="H22" s="40">
        <f t="shared" si="2"/>
        <v>94.828962388059708</v>
      </c>
    </row>
    <row r="23" spans="1:8" ht="25.5" outlineLevel="2">
      <c r="A23" s="43" t="s">
        <v>38</v>
      </c>
      <c r="B23" s="44">
        <f>B24+B25</f>
        <v>22791400</v>
      </c>
      <c r="C23" s="44">
        <f>C24+C25</f>
        <v>22791400</v>
      </c>
      <c r="D23" s="44">
        <f>D24+D25</f>
        <v>13474334.030000001</v>
      </c>
      <c r="E23" s="44">
        <f>E24+E25</f>
        <v>13347331.239999998</v>
      </c>
      <c r="F23" s="39">
        <f t="shared" si="0"/>
        <v>100.95152197631386</v>
      </c>
      <c r="G23" s="39">
        <f t="shared" si="1"/>
        <v>59.12025601762069</v>
      </c>
      <c r="H23" s="40">
        <f t="shared" si="2"/>
        <v>59.12025601762069</v>
      </c>
    </row>
    <row r="24" spans="1:8" ht="15" customHeight="1" outlineLevel="3">
      <c r="A24" s="43" t="s">
        <v>40</v>
      </c>
      <c r="B24" s="44">
        <v>22791400</v>
      </c>
      <c r="C24" s="44">
        <v>22791400</v>
      </c>
      <c r="D24" s="44">
        <v>12528454.800000001</v>
      </c>
      <c r="E24" s="44">
        <v>12034549.289999999</v>
      </c>
      <c r="F24" s="39">
        <f t="shared" si="0"/>
        <v>104.10406321082924</v>
      </c>
      <c r="G24" s="39">
        <f t="shared" si="1"/>
        <v>54.970097492913993</v>
      </c>
      <c r="H24" s="40">
        <f t="shared" si="2"/>
        <v>54.970097492913993</v>
      </c>
    </row>
    <row r="25" spans="1:8" ht="15" customHeight="1" outlineLevel="3">
      <c r="A25" s="43" t="s">
        <v>42</v>
      </c>
      <c r="B25" s="44"/>
      <c r="C25" s="44"/>
      <c r="D25" s="44">
        <v>945879.23</v>
      </c>
      <c r="E25" s="44">
        <v>1312781.95</v>
      </c>
      <c r="F25" s="39">
        <f t="shared" si="0"/>
        <v>72.05151091542659</v>
      </c>
      <c r="G25" s="39"/>
      <c r="H25" s="40"/>
    </row>
    <row r="26" spans="1:8" ht="25.5" customHeight="1" outlineLevel="2">
      <c r="A26" s="43" t="s">
        <v>44</v>
      </c>
      <c r="B26" s="44">
        <v>15432432</v>
      </c>
      <c r="C26" s="44">
        <v>15432432</v>
      </c>
      <c r="D26" s="44">
        <v>12771002.01</v>
      </c>
      <c r="E26" s="44">
        <v>17472491.390000001</v>
      </c>
      <c r="F26" s="39">
        <f t="shared" si="0"/>
        <v>73.092049238663265</v>
      </c>
      <c r="G26" s="39">
        <f t="shared" si="1"/>
        <v>82.754306061416628</v>
      </c>
      <c r="H26" s="40">
        <f t="shared" si="2"/>
        <v>82.754306061416628</v>
      </c>
    </row>
    <row r="27" spans="1:8" ht="25.5" outlineLevel="3">
      <c r="A27" s="43" t="s">
        <v>46</v>
      </c>
      <c r="B27" s="44">
        <v>14932432</v>
      </c>
      <c r="C27" s="44">
        <v>14932432</v>
      </c>
      <c r="D27" s="44">
        <v>12753446.01</v>
      </c>
      <c r="E27" s="44">
        <v>16478940.390000001</v>
      </c>
      <c r="F27" s="39">
        <f t="shared" si="0"/>
        <v>77.392391186385012</v>
      </c>
      <c r="G27" s="39">
        <f t="shared" si="1"/>
        <v>85.407695209996604</v>
      </c>
      <c r="H27" s="40">
        <f t="shared" si="2"/>
        <v>85.407695209996604</v>
      </c>
    </row>
    <row r="28" spans="1:8" outlineLevel="2">
      <c r="A28" s="43" t="s">
        <v>48</v>
      </c>
      <c r="B28" s="44">
        <v>2300000</v>
      </c>
      <c r="C28" s="44">
        <v>2300000</v>
      </c>
      <c r="D28" s="44">
        <v>975975.64</v>
      </c>
      <c r="E28" s="45">
        <v>2595809.17</v>
      </c>
      <c r="F28" s="39">
        <f t="shared" si="0"/>
        <v>37.598127446325343</v>
      </c>
      <c r="G28" s="39">
        <f t="shared" si="1"/>
        <v>42.433723478260873</v>
      </c>
      <c r="H28" s="40">
        <f t="shared" si="2"/>
        <v>42.433723478260873</v>
      </c>
    </row>
    <row r="29" spans="1:8" ht="15" customHeight="1" outlineLevel="2">
      <c r="A29" s="43" t="s">
        <v>50</v>
      </c>
      <c r="B29" s="44">
        <f>B30+B31</f>
        <v>0</v>
      </c>
      <c r="C29" s="44">
        <f>C30+C31</f>
        <v>0</v>
      </c>
      <c r="D29" s="44">
        <f>D30+D31</f>
        <v>2336.8000000000002</v>
      </c>
      <c r="E29" s="44">
        <f>E30+E31</f>
        <v>58268.36</v>
      </c>
      <c r="F29" s="39"/>
      <c r="G29" s="39"/>
      <c r="H29" s="40"/>
    </row>
    <row r="30" spans="1:8" ht="15" customHeight="1" outlineLevel="3">
      <c r="A30" s="43" t="s">
        <v>52</v>
      </c>
      <c r="B30" s="44"/>
      <c r="C30" s="44"/>
      <c r="D30" s="44">
        <v>190</v>
      </c>
      <c r="E30" s="44">
        <v>500</v>
      </c>
      <c r="F30" s="39"/>
      <c r="G30" s="39"/>
      <c r="H30" s="40"/>
    </row>
    <row r="31" spans="1:8" ht="15" customHeight="1" outlineLevel="3">
      <c r="A31" s="43" t="s">
        <v>54</v>
      </c>
      <c r="B31" s="44"/>
      <c r="C31" s="44"/>
      <c r="D31" s="44">
        <v>2146.8000000000002</v>
      </c>
      <c r="E31" s="44">
        <v>57768.36</v>
      </c>
      <c r="F31" s="39"/>
      <c r="G31" s="39"/>
      <c r="H31" s="40"/>
    </row>
    <row r="32" spans="1:8">
      <c r="A32" s="32" t="s">
        <v>55</v>
      </c>
      <c r="B32" s="33">
        <f>B33+B38+B39+B40</f>
        <v>3294305984.6300001</v>
      </c>
      <c r="C32" s="33">
        <f>C33+C38+C39+C40</f>
        <v>3769968490.9700003</v>
      </c>
      <c r="D32" s="33">
        <f>D33+D38+D39+D40</f>
        <v>1393043716.8100002</v>
      </c>
      <c r="E32" s="33">
        <f>E33+E38+E39+E40</f>
        <v>957390645.2299999</v>
      </c>
      <c r="F32" s="42">
        <f t="shared" si="0"/>
        <v>145.50421228268223</v>
      </c>
      <c r="G32" s="42">
        <f t="shared" si="1"/>
        <v>42.286409438267761</v>
      </c>
      <c r="H32" s="40">
        <f t="shared" si="2"/>
        <v>36.951070549970957</v>
      </c>
    </row>
    <row r="33" spans="1:8" ht="46.5" customHeight="1">
      <c r="A33" s="46" t="s">
        <v>56</v>
      </c>
      <c r="B33" s="33">
        <f>B34+B35+B36+B37</f>
        <v>3257479784.6300001</v>
      </c>
      <c r="C33" s="33">
        <f>C34+C35+C36+C37</f>
        <v>3733142290.9700003</v>
      </c>
      <c r="D33" s="33">
        <f>D34+D35+D36+D37</f>
        <v>1392962102.1700001</v>
      </c>
      <c r="E33" s="33">
        <f>E34+E35+E36+E37</f>
        <v>961960107.14999998</v>
      </c>
      <c r="F33" s="42">
        <f t="shared" si="0"/>
        <v>144.80456017006048</v>
      </c>
      <c r="G33" s="42">
        <f t="shared" si="1"/>
        <v>42.761956919656505</v>
      </c>
      <c r="H33" s="40">
        <f t="shared" si="2"/>
        <v>37.313394282864586</v>
      </c>
    </row>
    <row r="34" spans="1:8">
      <c r="A34" s="47" t="s">
        <v>57</v>
      </c>
      <c r="B34" s="48">
        <v>0</v>
      </c>
      <c r="C34" s="48">
        <v>2187360</v>
      </c>
      <c r="D34" s="48">
        <v>1087933.1200000001</v>
      </c>
      <c r="E34" s="48">
        <v>3085710.19</v>
      </c>
      <c r="F34" s="39"/>
      <c r="G34" s="39"/>
      <c r="H34" s="40"/>
    </row>
    <row r="35" spans="1:8" ht="26.25">
      <c r="A35" s="47" t="s">
        <v>58</v>
      </c>
      <c r="B35" s="48">
        <v>1709204215.6199999</v>
      </c>
      <c r="C35" s="48">
        <v>1922539468.53</v>
      </c>
      <c r="D35" s="48">
        <v>225029039.36000001</v>
      </c>
      <c r="E35" s="48">
        <v>84769648.310000002</v>
      </c>
      <c r="F35" s="39">
        <f t="shared" si="0"/>
        <v>265.45944668435538</v>
      </c>
      <c r="G35" s="39">
        <f t="shared" si="1"/>
        <v>13.16571988902874</v>
      </c>
      <c r="H35" s="40">
        <f t="shared" si="2"/>
        <v>11.704781256431646</v>
      </c>
    </row>
    <row r="36" spans="1:8">
      <c r="A36" s="47" t="s">
        <v>59</v>
      </c>
      <c r="B36" s="48">
        <v>1402918081.01</v>
      </c>
      <c r="C36" s="48">
        <v>1395726370.6400001</v>
      </c>
      <c r="D36" s="48">
        <v>831306776.36000001</v>
      </c>
      <c r="E36" s="48">
        <v>803635934.75999999</v>
      </c>
      <c r="F36" s="39">
        <f t="shared" si="0"/>
        <v>103.44320610902793</v>
      </c>
      <c r="G36" s="39">
        <f t="shared" si="1"/>
        <v>59.255546536367895</v>
      </c>
      <c r="H36" s="40">
        <f t="shared" si="2"/>
        <v>59.560870514957053</v>
      </c>
    </row>
    <row r="37" spans="1:8">
      <c r="A37" s="47" t="s">
        <v>60</v>
      </c>
      <c r="B37" s="48">
        <v>145357488</v>
      </c>
      <c r="C37" s="48">
        <v>412689091.80000001</v>
      </c>
      <c r="D37" s="48">
        <v>335538353.32999998</v>
      </c>
      <c r="E37" s="48">
        <v>70468813.890000001</v>
      </c>
      <c r="F37" s="39">
        <f t="shared" si="0"/>
        <v>476.15155528765774</v>
      </c>
      <c r="G37" s="39">
        <f t="shared" si="1"/>
        <v>230.8366482846759</v>
      </c>
      <c r="H37" s="40">
        <f t="shared" si="2"/>
        <v>81.305360378318582</v>
      </c>
    </row>
    <row r="38" spans="1:8" ht="26.25">
      <c r="A38" s="47" t="s">
        <v>61</v>
      </c>
      <c r="B38" s="48">
        <v>36826200</v>
      </c>
      <c r="C38" s="48">
        <v>36826200</v>
      </c>
      <c r="D38" s="48"/>
      <c r="E38" s="48">
        <v>0</v>
      </c>
      <c r="F38" s="39"/>
      <c r="G38" s="39">
        <f t="shared" si="1"/>
        <v>0</v>
      </c>
      <c r="H38" s="40">
        <f t="shared" si="2"/>
        <v>0</v>
      </c>
    </row>
    <row r="39" spans="1:8" ht="51.75">
      <c r="A39" s="47" t="s">
        <v>62</v>
      </c>
      <c r="B39" s="48"/>
      <c r="C39" s="48">
        <v>421208.4</v>
      </c>
      <c r="D39" s="48">
        <v>653991.26</v>
      </c>
      <c r="E39" s="48">
        <v>954260.15</v>
      </c>
      <c r="F39" s="39">
        <f t="shared" si="0"/>
        <v>68.533854211558548</v>
      </c>
      <c r="G39" s="39"/>
      <c r="H39" s="40">
        <f t="shared" si="2"/>
        <v>155.26548378427401</v>
      </c>
    </row>
    <row r="40" spans="1:8" ht="39">
      <c r="A40" s="47" t="s">
        <v>63</v>
      </c>
      <c r="B40" s="48"/>
      <c r="C40" s="48">
        <v>-421208.4</v>
      </c>
      <c r="D40" s="48">
        <v>-572376.62</v>
      </c>
      <c r="E40" s="48">
        <v>-5523722.0700000003</v>
      </c>
      <c r="F40" s="39">
        <f t="shared" si="0"/>
        <v>10.362154589722143</v>
      </c>
      <c r="G40" s="39"/>
      <c r="H40" s="40">
        <f t="shared" si="2"/>
        <v>135.88917504969035</v>
      </c>
    </row>
    <row r="41" spans="1:8" s="7" customFormat="1" ht="14.25">
      <c r="A41" s="32" t="s">
        <v>64</v>
      </c>
      <c r="B41" s="33">
        <v>-37278618.700000003</v>
      </c>
      <c r="C41" s="33">
        <v>-81677050.579999998</v>
      </c>
      <c r="D41" s="33">
        <v>91819360.909999996</v>
      </c>
      <c r="E41" s="33">
        <v>55515446.600000001</v>
      </c>
      <c r="F41" s="39">
        <f t="shared" si="0"/>
        <v>165.39425787488847</v>
      </c>
      <c r="G41" s="39">
        <f t="shared" si="1"/>
        <v>-246.30569509272075</v>
      </c>
      <c r="H41" s="40">
        <f t="shared" si="2"/>
        <v>-112.41757661176311</v>
      </c>
    </row>
    <row r="42" spans="1:8">
      <c r="E42" s="13"/>
      <c r="F42" s="13"/>
    </row>
    <row r="43" spans="1:8">
      <c r="E43" s="13"/>
      <c r="F43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ageMargins left="0.98425196850393704" right="0.19685039370078741" top="0.39370078740157483" bottom="0.39370078740157483" header="0.39370078740157483" footer="0.39370078740157483"/>
  <pageSetup paperSize="9" scale="56" fitToWidth="0" fitToHeight="0" orientation="portrait" errors="blank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workbookViewId="0">
      <pane xSplit="1" topLeftCell="B1" activePane="topRight" state="frozen"/>
      <selection activeCell="B1" sqref="B1"/>
      <selection pane="topRight" activeCell="C4" sqref="C4"/>
    </sheetView>
  </sheetViews>
  <sheetFormatPr defaultRowHeight="15" outlineLevelRow="3"/>
  <cols>
    <col min="1" max="1" width="62.85546875" style="2" customWidth="1"/>
    <col min="2" max="4" width="17.28515625" style="2" bestFit="1" customWidth="1"/>
    <col min="5" max="5" width="17.28515625" style="102" bestFit="1" customWidth="1"/>
    <col min="6" max="6" width="11.7109375" style="2" customWidth="1"/>
    <col min="7" max="7" width="9.28515625" style="2" customWidth="1"/>
    <col min="8" max="8" width="8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49" t="s">
        <v>133</v>
      </c>
      <c r="B1" s="149"/>
      <c r="C1" s="149"/>
      <c r="D1" s="149"/>
      <c r="E1" s="149"/>
      <c r="F1" s="149"/>
      <c r="G1" s="149"/>
      <c r="H1" s="149"/>
    </row>
    <row r="2" spans="1:8" ht="37.5" customHeight="1">
      <c r="A2" s="150" t="s">
        <v>2</v>
      </c>
      <c r="B2" s="151" t="s">
        <v>124</v>
      </c>
      <c r="C2" s="151"/>
      <c r="D2" s="152" t="s">
        <v>125</v>
      </c>
      <c r="E2" s="153" t="s">
        <v>109</v>
      </c>
      <c r="F2" s="150" t="s">
        <v>126</v>
      </c>
      <c r="G2" s="151" t="s">
        <v>127</v>
      </c>
      <c r="H2" s="151"/>
    </row>
    <row r="3" spans="1:8" ht="51" customHeight="1">
      <c r="A3" s="150"/>
      <c r="B3" s="142" t="s">
        <v>66</v>
      </c>
      <c r="C3" s="141" t="s">
        <v>67</v>
      </c>
      <c r="D3" s="152"/>
      <c r="E3" s="154"/>
      <c r="F3" s="150"/>
      <c r="G3" s="141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2616693376.4200001</v>
      </c>
      <c r="C4" s="69">
        <f>C5+C33</f>
        <v>2757474233.9299998</v>
      </c>
      <c r="D4" s="70">
        <f>D5+D33</f>
        <v>1642713772.23</v>
      </c>
      <c r="E4" s="70">
        <f>E5+E33</f>
        <v>1404033739.1900001</v>
      </c>
      <c r="F4" s="72">
        <f>D4/E4*100</f>
        <v>116.99959384008085</v>
      </c>
      <c r="G4" s="72">
        <f>D4/B4*100</f>
        <v>62.778229464449545</v>
      </c>
      <c r="H4" s="73">
        <f>D4/C4*100</f>
        <v>59.573132253307627</v>
      </c>
    </row>
    <row r="5" spans="1:8" s="7" customFormat="1" ht="15" customHeight="1" outlineLevel="1">
      <c r="A5" s="37" t="s">
        <v>6</v>
      </c>
      <c r="B5" s="74">
        <f>B6+B20</f>
        <v>812409543</v>
      </c>
      <c r="C5" s="74">
        <f>C6+C20</f>
        <v>813248051.88</v>
      </c>
      <c r="D5" s="70">
        <f>D6+D20</f>
        <v>543795554.72000003</v>
      </c>
      <c r="E5" s="70">
        <f>E6+E20</f>
        <v>441123896.59000003</v>
      </c>
      <c r="F5" s="76">
        <f t="shared" ref="F5:F42" si="0">D5/E5*100</f>
        <v>123.2750161402903</v>
      </c>
      <c r="G5" s="76">
        <f t="shared" ref="G5:G42" si="1">D5/B5*100</f>
        <v>66.936135771118089</v>
      </c>
      <c r="H5" s="73">
        <f t="shared" ref="H5:H42" si="2">D5/C5*100</f>
        <v>66.867120488379669</v>
      </c>
    </row>
    <row r="6" spans="1:8" s="7" customFormat="1" ht="15" customHeight="1" outlineLevel="1">
      <c r="A6" s="37" t="s">
        <v>7</v>
      </c>
      <c r="B6" s="74">
        <f>B7+B10+B11+B17+B18+B19</f>
        <v>761604198</v>
      </c>
      <c r="C6" s="74">
        <f>C7+C10+C11+C17+C18+C19</f>
        <v>761604198</v>
      </c>
      <c r="D6" s="70">
        <f>D7+D10+D11+D17+D18+D19</f>
        <v>512755438.04000002</v>
      </c>
      <c r="E6" s="70">
        <f>E7+E10+E11+E17+E18+E19</f>
        <v>410311786.91000003</v>
      </c>
      <c r="F6" s="76">
        <f t="shared" si="0"/>
        <v>124.96726986604227</v>
      </c>
      <c r="G6" s="76">
        <f t="shared" si="1"/>
        <v>67.325710570728759</v>
      </c>
      <c r="H6" s="73">
        <f t="shared" si="2"/>
        <v>67.325710570728759</v>
      </c>
    </row>
    <row r="7" spans="1:8" ht="15" customHeight="1" outlineLevel="2">
      <c r="A7" s="43" t="s">
        <v>9</v>
      </c>
      <c r="B7" s="77">
        <f>B8+B9</f>
        <v>527588199</v>
      </c>
      <c r="C7" s="77">
        <f>C8+C9</f>
        <v>527588199</v>
      </c>
      <c r="D7" s="66">
        <f>D8+D9</f>
        <v>321202949.38</v>
      </c>
      <c r="E7" s="66">
        <f>E8+E9</f>
        <v>255852515.16999999</v>
      </c>
      <c r="F7" s="72">
        <f t="shared" si="0"/>
        <v>125.54222856342774</v>
      </c>
      <c r="G7" s="72">
        <f t="shared" si="1"/>
        <v>60.881374903535324</v>
      </c>
      <c r="H7" s="73">
        <f t="shared" si="2"/>
        <v>60.881374903535324</v>
      </c>
    </row>
    <row r="8" spans="1:8" ht="15" customHeight="1" outlineLevel="3">
      <c r="A8" s="43" t="s">
        <v>11</v>
      </c>
      <c r="B8" s="77">
        <v>10656216</v>
      </c>
      <c r="C8" s="77">
        <v>10656216</v>
      </c>
      <c r="D8" s="66">
        <v>6953294.5800000001</v>
      </c>
      <c r="E8" s="66">
        <v>6196498.6600000001</v>
      </c>
      <c r="F8" s="72">
        <f t="shared" si="0"/>
        <v>112.21328304136193</v>
      </c>
      <c r="G8" s="72">
        <f t="shared" si="1"/>
        <v>65.251066419824824</v>
      </c>
      <c r="H8" s="73">
        <f t="shared" si="2"/>
        <v>65.251066419824824</v>
      </c>
    </row>
    <row r="9" spans="1:8" ht="15" customHeight="1" outlineLevel="3">
      <c r="A9" s="43" t="s">
        <v>13</v>
      </c>
      <c r="B9" s="77">
        <v>516931983</v>
      </c>
      <c r="C9" s="77">
        <v>516931983</v>
      </c>
      <c r="D9" s="66">
        <v>314249654.80000001</v>
      </c>
      <c r="E9" s="66">
        <v>249656016.50999999</v>
      </c>
      <c r="F9" s="72">
        <f t="shared" si="0"/>
        <v>125.87305493092842</v>
      </c>
      <c r="G9" s="72">
        <f t="shared" si="1"/>
        <v>60.791296560189821</v>
      </c>
      <c r="H9" s="73">
        <f t="shared" si="2"/>
        <v>60.791296560189821</v>
      </c>
    </row>
    <row r="10" spans="1:8" ht="25.5" outlineLevel="2">
      <c r="A10" s="43" t="s">
        <v>15</v>
      </c>
      <c r="B10" s="77">
        <v>43871840.719999999</v>
      </c>
      <c r="C10" s="77">
        <v>43871840.719999999</v>
      </c>
      <c r="D10" s="66">
        <v>25054719.359999999</v>
      </c>
      <c r="E10" s="66">
        <v>22867913.02</v>
      </c>
      <c r="F10" s="72">
        <f t="shared" si="0"/>
        <v>109.56277181082264</v>
      </c>
      <c r="G10" s="72">
        <f t="shared" si="1"/>
        <v>57.108885674309583</v>
      </c>
      <c r="H10" s="73">
        <f>D10/C10*100</f>
        <v>57.108885674309583</v>
      </c>
    </row>
    <row r="11" spans="1:8" ht="15" customHeight="1" outlineLevel="2">
      <c r="A11" s="43" t="s">
        <v>17</v>
      </c>
      <c r="B11" s="77">
        <f>B12+B13+B14+B15+B16</f>
        <v>154949158.28</v>
      </c>
      <c r="C11" s="77">
        <f>C12+C13+C14+C15+C16</f>
        <v>154949158.28</v>
      </c>
      <c r="D11" s="66">
        <f>D12+D13+D14+D15+D16</f>
        <v>135075241.97</v>
      </c>
      <c r="E11" s="66">
        <f>E12+E13+E14+E15+E16</f>
        <v>110841638.78</v>
      </c>
      <c r="F11" s="72">
        <f t="shared" si="0"/>
        <v>121.86326678018465</v>
      </c>
      <c r="G11" s="72">
        <f t="shared" si="1"/>
        <v>87.17391141029178</v>
      </c>
      <c r="H11" s="73">
        <f t="shared" si="2"/>
        <v>87.17391141029178</v>
      </c>
    </row>
    <row r="12" spans="1:8" ht="25.5" customHeight="1" outlineLevel="3">
      <c r="A12" s="43" t="s">
        <v>19</v>
      </c>
      <c r="B12" s="77">
        <v>139182568</v>
      </c>
      <c r="C12" s="77">
        <v>139182568</v>
      </c>
      <c r="D12" s="66">
        <v>125895171.59</v>
      </c>
      <c r="E12" s="66">
        <v>96221339.049999997</v>
      </c>
      <c r="F12" s="72">
        <f t="shared" si="0"/>
        <v>130.83913904438646</v>
      </c>
      <c r="G12" s="72">
        <f t="shared" si="1"/>
        <v>90.453261064991992</v>
      </c>
      <c r="H12" s="73">
        <f t="shared" si="2"/>
        <v>90.453261064991992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8503.49</v>
      </c>
      <c r="E13" s="66">
        <v>125139.76</v>
      </c>
      <c r="F13" s="72">
        <f t="shared" si="0"/>
        <v>6.7951944290128088</v>
      </c>
      <c r="G13" s="72"/>
      <c r="H13" s="73"/>
    </row>
    <row r="14" spans="1:8" ht="15" customHeight="1" outlineLevel="3">
      <c r="A14" s="43" t="s">
        <v>23</v>
      </c>
      <c r="B14" s="77">
        <v>2529333</v>
      </c>
      <c r="C14" s="77">
        <v>2529333</v>
      </c>
      <c r="D14" s="66">
        <v>-641978.9</v>
      </c>
      <c r="E14" s="66">
        <v>2333420.52</v>
      </c>
      <c r="F14" s="72">
        <f t="shared" si="0"/>
        <v>-27.512353409834589</v>
      </c>
      <c r="G14" s="72">
        <f t="shared" si="1"/>
        <v>-25.381351526271946</v>
      </c>
      <c r="H14" s="73">
        <f t="shared" si="2"/>
        <v>-25.381351526271946</v>
      </c>
    </row>
    <row r="15" spans="1:8" ht="15" customHeight="1" outlineLevel="3">
      <c r="A15" s="43" t="s">
        <v>25</v>
      </c>
      <c r="B15" s="77">
        <v>13237257.279999999</v>
      </c>
      <c r="C15" s="77">
        <v>13237257.279999999</v>
      </c>
      <c r="D15" s="66">
        <v>9813545.7899999991</v>
      </c>
      <c r="E15" s="66">
        <v>12161739.449999999</v>
      </c>
      <c r="F15" s="72">
        <f t="shared" si="0"/>
        <v>80.691958829951744</v>
      </c>
      <c r="G15" s="72">
        <f t="shared" si="1"/>
        <v>74.135794012458746</v>
      </c>
      <c r="H15" s="73">
        <f t="shared" si="2"/>
        <v>74.135794012458746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66"/>
      <c r="F16" s="72"/>
      <c r="G16" s="72"/>
      <c r="H16" s="73"/>
    </row>
    <row r="17" spans="1:8" ht="15" customHeight="1" outlineLevel="2">
      <c r="A17" s="43" t="s">
        <v>28</v>
      </c>
      <c r="B17" s="77">
        <v>19695000</v>
      </c>
      <c r="C17" s="77">
        <v>19695000</v>
      </c>
      <c r="D17" s="66">
        <v>13671434.119999999</v>
      </c>
      <c r="E17" s="66">
        <v>14523442.869999999</v>
      </c>
      <c r="F17" s="72">
        <f t="shared" si="0"/>
        <v>94.133562147581884</v>
      </c>
      <c r="G17" s="72">
        <f t="shared" si="1"/>
        <v>69.415760954556987</v>
      </c>
      <c r="H17" s="73">
        <f t="shared" si="2"/>
        <v>69.415760954556987</v>
      </c>
    </row>
    <row r="18" spans="1:8" ht="15" customHeight="1" outlineLevel="2">
      <c r="A18" s="43" t="s">
        <v>30</v>
      </c>
      <c r="B18" s="77">
        <v>15500000</v>
      </c>
      <c r="C18" s="77">
        <v>15500000</v>
      </c>
      <c r="D18" s="66">
        <v>17751093.210000001</v>
      </c>
      <c r="E18" s="66">
        <v>6226277.0700000003</v>
      </c>
      <c r="F18" s="72">
        <f t="shared" si="0"/>
        <v>285.09963515003034</v>
      </c>
      <c r="G18" s="72">
        <f t="shared" si="1"/>
        <v>114.52318200000001</v>
      </c>
      <c r="H18" s="73">
        <f t="shared" si="2"/>
        <v>114.52318200000001</v>
      </c>
    </row>
    <row r="19" spans="1:8" ht="25.5" outlineLevel="2">
      <c r="A19" s="43" t="s">
        <v>31</v>
      </c>
      <c r="B19" s="77"/>
      <c r="C19" s="77"/>
      <c r="D19" s="66">
        <v>0</v>
      </c>
      <c r="E19" s="66">
        <v>0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50805345</v>
      </c>
      <c r="C20" s="74">
        <f>C21+C22+C23+C26+C28+C29</f>
        <v>51643853.880000003</v>
      </c>
      <c r="D20" s="70">
        <f>D21+D22+D23+D26+D28+D29</f>
        <v>31040116.68</v>
      </c>
      <c r="E20" s="70">
        <f>E21+E22+E23+E26+E28+E29</f>
        <v>30812109.68</v>
      </c>
      <c r="F20" s="76">
        <f t="shared" si="0"/>
        <v>100.73999152400783</v>
      </c>
      <c r="G20" s="76">
        <f t="shared" si="1"/>
        <v>61.096163563105421</v>
      </c>
      <c r="H20" s="73">
        <f t="shared" si="2"/>
        <v>60.104183456418681</v>
      </c>
    </row>
    <row r="21" spans="1:8" ht="25.5" outlineLevel="2">
      <c r="A21" s="43" t="s">
        <v>34</v>
      </c>
      <c r="B21" s="77">
        <v>11625490</v>
      </c>
      <c r="C21" s="77">
        <v>11625490</v>
      </c>
      <c r="D21" s="66">
        <v>6297105.46</v>
      </c>
      <c r="E21" s="66">
        <v>6420115.8899999997</v>
      </c>
      <c r="F21" s="72">
        <f t="shared" si="0"/>
        <v>98.083984275243367</v>
      </c>
      <c r="G21" s="72">
        <f t="shared" si="1"/>
        <v>54.166365976831941</v>
      </c>
      <c r="H21" s="73">
        <f t="shared" si="2"/>
        <v>54.166365976831941</v>
      </c>
    </row>
    <row r="22" spans="1:8" outlineLevel="2">
      <c r="A22" s="43" t="s">
        <v>36</v>
      </c>
      <c r="B22" s="77">
        <v>1400000</v>
      </c>
      <c r="C22" s="77">
        <v>1400000</v>
      </c>
      <c r="D22" s="66">
        <v>1243762.5900000001</v>
      </c>
      <c r="E22" s="66">
        <v>1025388.33</v>
      </c>
      <c r="F22" s="72">
        <f t="shared" si="0"/>
        <v>121.29673740289203</v>
      </c>
      <c r="G22" s="72">
        <f t="shared" si="1"/>
        <v>88.840185000000005</v>
      </c>
      <c r="H22" s="73">
        <f t="shared" si="2"/>
        <v>88.840185000000005</v>
      </c>
    </row>
    <row r="23" spans="1:8" ht="25.5" outlineLevel="2">
      <c r="A23" s="43" t="s">
        <v>38</v>
      </c>
      <c r="B23" s="77">
        <f>B24+B25</f>
        <v>25245841</v>
      </c>
      <c r="C23" s="77">
        <f>C24+C25</f>
        <v>25245841</v>
      </c>
      <c r="D23" s="66">
        <f>D24+D25</f>
        <v>13280516.01</v>
      </c>
      <c r="E23" s="66">
        <f>E24+E25</f>
        <v>13710235.67</v>
      </c>
      <c r="F23" s="72">
        <f t="shared" si="0"/>
        <v>96.865701871629454</v>
      </c>
      <c r="G23" s="72">
        <f t="shared" si="1"/>
        <v>52.604767692230972</v>
      </c>
      <c r="H23" s="73">
        <f t="shared" si="2"/>
        <v>52.604767692230972</v>
      </c>
    </row>
    <row r="24" spans="1:8" ht="15" customHeight="1" outlineLevel="3">
      <c r="A24" s="43" t="s">
        <v>40</v>
      </c>
      <c r="B24" s="77">
        <v>25245841</v>
      </c>
      <c r="C24" s="77">
        <v>25245841</v>
      </c>
      <c r="D24" s="66">
        <v>13150665.91</v>
      </c>
      <c r="E24" s="66">
        <v>13292696.74</v>
      </c>
      <c r="F24" s="72">
        <f t="shared" si="0"/>
        <v>98.931512297481333</v>
      </c>
      <c r="G24" s="72">
        <f t="shared" si="1"/>
        <v>52.090425151612095</v>
      </c>
      <c r="H24" s="73">
        <f t="shared" si="2"/>
        <v>52.090425151612095</v>
      </c>
    </row>
    <row r="25" spans="1:8" ht="15" customHeight="1" outlineLevel="3">
      <c r="A25" s="43" t="s">
        <v>42</v>
      </c>
      <c r="B25" s="77"/>
      <c r="C25" s="77"/>
      <c r="D25" s="66">
        <v>129850.1</v>
      </c>
      <c r="E25" s="66">
        <v>417538.93</v>
      </c>
      <c r="F25" s="72">
        <f t="shared" si="0"/>
        <v>31.098920524608332</v>
      </c>
      <c r="G25" s="72"/>
      <c r="H25" s="73"/>
    </row>
    <row r="26" spans="1:8" ht="25.5" customHeight="1" outlineLevel="2">
      <c r="A26" s="43" t="s">
        <v>44</v>
      </c>
      <c r="B26" s="77">
        <v>10334014</v>
      </c>
      <c r="C26" s="77">
        <v>10334014</v>
      </c>
      <c r="D26" s="66">
        <v>5778898.8099999996</v>
      </c>
      <c r="E26" s="66">
        <v>7781848.2800000003</v>
      </c>
      <c r="F26" s="72">
        <f t="shared" si="0"/>
        <v>74.261262903984544</v>
      </c>
      <c r="G26" s="72">
        <f t="shared" si="1"/>
        <v>55.921143613701304</v>
      </c>
      <c r="H26" s="73">
        <f t="shared" si="2"/>
        <v>55.921143613701304</v>
      </c>
    </row>
    <row r="27" spans="1:8" ht="25.5" outlineLevel="3">
      <c r="A27" s="43" t="s">
        <v>46</v>
      </c>
      <c r="B27" s="77">
        <v>10334014</v>
      </c>
      <c r="C27" s="77">
        <v>10334014</v>
      </c>
      <c r="D27" s="66">
        <v>5778898.8099999996</v>
      </c>
      <c r="E27" s="66">
        <v>7781848.2800000003</v>
      </c>
      <c r="F27" s="72">
        <f t="shared" si="0"/>
        <v>74.261262903984544</v>
      </c>
      <c r="G27" s="72">
        <f t="shared" si="1"/>
        <v>55.921143613701304</v>
      </c>
      <c r="H27" s="73">
        <f t="shared" si="2"/>
        <v>55.921143613701304</v>
      </c>
    </row>
    <row r="28" spans="1:8" outlineLevel="2">
      <c r="A28" s="43" t="s">
        <v>48</v>
      </c>
      <c r="B28" s="77">
        <v>2200000</v>
      </c>
      <c r="C28" s="77">
        <v>2200000</v>
      </c>
      <c r="D28" s="66">
        <v>3700316.46</v>
      </c>
      <c r="E28" s="66">
        <v>1682520.49</v>
      </c>
      <c r="F28" s="72">
        <f t="shared" si="0"/>
        <v>219.92697753119194</v>
      </c>
      <c r="G28" s="72">
        <f t="shared" si="1"/>
        <v>168.19620272727272</v>
      </c>
      <c r="H28" s="73">
        <f t="shared" si="2"/>
        <v>168.19620272727272</v>
      </c>
    </row>
    <row r="29" spans="1:8" ht="15" customHeight="1" outlineLevel="2">
      <c r="A29" s="43" t="s">
        <v>50</v>
      </c>
      <c r="B29" s="77">
        <f>B30+B31</f>
        <v>0</v>
      </c>
      <c r="C29" s="77">
        <f>C30+C31+C32</f>
        <v>838508.88</v>
      </c>
      <c r="D29" s="77">
        <f t="shared" ref="D29:E29" si="3">D30+D31+D32</f>
        <v>739517.35000000009</v>
      </c>
      <c r="E29" s="77">
        <f t="shared" si="3"/>
        <v>192001.02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0</v>
      </c>
      <c r="E30" s="66">
        <v>5590.73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356065.15</v>
      </c>
      <c r="E31" s="66">
        <v>154525.79999999999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>
        <v>838508.88</v>
      </c>
      <c r="D32" s="66">
        <v>383452.2</v>
      </c>
      <c r="E32" s="66">
        <v>31884.49</v>
      </c>
      <c r="F32" s="72"/>
      <c r="G32" s="72"/>
      <c r="H32" s="73"/>
    </row>
    <row r="33" spans="1:8">
      <c r="A33" s="32" t="s">
        <v>55</v>
      </c>
      <c r="B33" s="79">
        <f>B34+B40+B41</f>
        <v>1804283833.4199998</v>
      </c>
      <c r="C33" s="79">
        <f>C34+C40+C41+C39</f>
        <v>1944226182.05</v>
      </c>
      <c r="D33" s="79">
        <f>D34+D40+D41+D39</f>
        <v>1098918217.51</v>
      </c>
      <c r="E33" s="79">
        <f>E34+E40+E41+E39</f>
        <v>962909842.60000002</v>
      </c>
      <c r="F33" s="76">
        <f t="shared" si="0"/>
        <v>114.12472579392865</v>
      </c>
      <c r="G33" s="76">
        <f t="shared" si="1"/>
        <v>60.906061294525529</v>
      </c>
      <c r="H33" s="73">
        <f t="shared" si="2"/>
        <v>56.522138609989106</v>
      </c>
    </row>
    <row r="34" spans="1:8" ht="46.5" customHeight="1">
      <c r="A34" s="46" t="s">
        <v>56</v>
      </c>
      <c r="B34" s="79">
        <f>B35+B36+B37+B38</f>
        <v>1804283833.4199998</v>
      </c>
      <c r="C34" s="79">
        <f>C35+C36+C37+C38</f>
        <v>1944226182.05</v>
      </c>
      <c r="D34" s="79">
        <f>D35+D36+D37+D38</f>
        <v>1099071575.3</v>
      </c>
      <c r="E34" s="79">
        <f>E35+E36+E37+E38</f>
        <v>962268739.50999999</v>
      </c>
      <c r="F34" s="76">
        <f t="shared" si="0"/>
        <v>114.21669749551064</v>
      </c>
      <c r="G34" s="76">
        <f t="shared" si="1"/>
        <v>60.914560943370098</v>
      </c>
      <c r="H34" s="73">
        <f t="shared" si="2"/>
        <v>56.530026467452174</v>
      </c>
    </row>
    <row r="35" spans="1:8">
      <c r="A35" s="47" t="s">
        <v>57</v>
      </c>
      <c r="B35" s="81"/>
      <c r="C35" s="135">
        <v>2187360</v>
      </c>
      <c r="D35" s="135">
        <v>1093680</v>
      </c>
      <c r="E35" s="82">
        <v>1367100</v>
      </c>
      <c r="F35" s="72"/>
      <c r="G35" s="72"/>
      <c r="H35" s="73"/>
    </row>
    <row r="36" spans="1:8" ht="26.25">
      <c r="A36" s="47" t="s">
        <v>58</v>
      </c>
      <c r="B36" s="81">
        <v>327601885.87</v>
      </c>
      <c r="C36" s="140">
        <v>415926853.25999999</v>
      </c>
      <c r="D36" s="135">
        <v>127475250.28</v>
      </c>
      <c r="E36" s="82">
        <v>98759520.109999999</v>
      </c>
      <c r="F36" s="72">
        <f t="shared" si="0"/>
        <v>129.07641727907946</v>
      </c>
      <c r="G36" s="72">
        <f t="shared" si="1"/>
        <v>38.911635060179457</v>
      </c>
      <c r="H36" s="73">
        <f t="shared" si="2"/>
        <v>30.648478039073368</v>
      </c>
    </row>
    <row r="37" spans="1:8">
      <c r="A37" s="47" t="s">
        <v>59</v>
      </c>
      <c r="B37" s="81">
        <v>1406942958.5</v>
      </c>
      <c r="C37" s="140">
        <v>1439311841.5</v>
      </c>
      <c r="D37" s="135">
        <v>917253263.09000003</v>
      </c>
      <c r="E37" s="82">
        <v>791199119.99000001</v>
      </c>
      <c r="F37" s="72">
        <f t="shared" si="0"/>
        <v>115.93203782906043</v>
      </c>
      <c r="G37" s="72">
        <f t="shared" si="1"/>
        <v>65.194772648631158</v>
      </c>
      <c r="H37" s="73">
        <f t="shared" si="2"/>
        <v>63.728598392831323</v>
      </c>
    </row>
    <row r="38" spans="1:8">
      <c r="A38" s="47" t="s">
        <v>60</v>
      </c>
      <c r="B38" s="81">
        <v>69738989.049999997</v>
      </c>
      <c r="C38" s="135">
        <v>86800127.290000007</v>
      </c>
      <c r="D38" s="135">
        <v>53249381.93</v>
      </c>
      <c r="E38" s="82">
        <v>70942999.409999996</v>
      </c>
      <c r="F38" s="72">
        <f t="shared" si="0"/>
        <v>75.059389048743924</v>
      </c>
      <c r="G38" s="72">
        <f t="shared" si="1"/>
        <v>76.355253575331261</v>
      </c>
      <c r="H38" s="73">
        <f t="shared" si="2"/>
        <v>61.347124241066297</v>
      </c>
    </row>
    <row r="39" spans="1:8">
      <c r="A39" s="47" t="s">
        <v>113</v>
      </c>
      <c r="B39" s="81"/>
      <c r="C39" s="82"/>
      <c r="D39" s="135">
        <v>-1386.28</v>
      </c>
      <c r="E39" s="82">
        <v>0</v>
      </c>
      <c r="F39" s="72" t="e">
        <f t="shared" si="0"/>
        <v>#DIV/0!</v>
      </c>
      <c r="G39" s="72"/>
      <c r="H39" s="73"/>
    </row>
    <row r="40" spans="1:8" ht="51.75">
      <c r="A40" s="47" t="s">
        <v>62</v>
      </c>
      <c r="B40" s="81"/>
      <c r="C40" s="82"/>
      <c r="D40" s="135">
        <v>8468.93</v>
      </c>
      <c r="E40" s="82">
        <v>882041.69</v>
      </c>
      <c r="F40" s="72">
        <f t="shared" si="0"/>
        <v>0.96015076112785558</v>
      </c>
      <c r="G40" s="72"/>
      <c r="H40" s="73"/>
    </row>
    <row r="41" spans="1:8" ht="39">
      <c r="A41" s="47" t="s">
        <v>63</v>
      </c>
      <c r="B41" s="81"/>
      <c r="C41" s="82"/>
      <c r="D41" s="135">
        <v>-160440.44</v>
      </c>
      <c r="E41" s="82">
        <v>-240938.6</v>
      </c>
      <c r="F41" s="72">
        <f t="shared" si="0"/>
        <v>66.589761872941892</v>
      </c>
      <c r="G41" s="72"/>
      <c r="H41" s="73"/>
    </row>
    <row r="42" spans="1:8" s="7" customFormat="1" ht="14.25">
      <c r="A42" s="105" t="s">
        <v>64</v>
      </c>
      <c r="B42" s="106">
        <v>-45000000</v>
      </c>
      <c r="C42" s="106">
        <v>-150965544.28</v>
      </c>
      <c r="D42" s="106">
        <v>151628445.03999999</v>
      </c>
      <c r="E42" s="106">
        <v>135841427.80000001</v>
      </c>
      <c r="F42" s="107">
        <f t="shared" si="0"/>
        <v>111.62165143261251</v>
      </c>
      <c r="G42" s="107">
        <f t="shared" si="1"/>
        <v>-336.95210008888887</v>
      </c>
      <c r="H42" s="108">
        <f t="shared" si="2"/>
        <v>-100.43910732290706</v>
      </c>
    </row>
    <row r="43" spans="1:8">
      <c r="E43" s="101"/>
      <c r="F43" s="13"/>
    </row>
    <row r="44" spans="1:8">
      <c r="E44" s="101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3"/>
  <sheetViews>
    <sheetView showGridLines="0" showZeros="0" topLeftCell="A19" workbookViewId="0">
      <pane xSplit="1" topLeftCell="B1" activePane="topRight" state="frozen"/>
      <selection activeCell="B1" sqref="B1"/>
      <selection pane="topRight" activeCell="D34" sqref="D34:D40"/>
    </sheetView>
  </sheetViews>
  <sheetFormatPr defaultRowHeight="15" outlineLevelRow="3"/>
  <cols>
    <col min="1" max="1" width="62.85546875" style="2" customWidth="1"/>
    <col min="2" max="5" width="17.28515625" style="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49" t="s">
        <v>80</v>
      </c>
      <c r="B1" s="149"/>
      <c r="C1" s="149"/>
      <c r="D1" s="149"/>
      <c r="E1" s="149"/>
      <c r="F1" s="149"/>
      <c r="G1" s="149"/>
      <c r="H1" s="149"/>
    </row>
    <row r="2" spans="1:8" ht="35.25" customHeight="1">
      <c r="A2" s="150" t="s">
        <v>2</v>
      </c>
      <c r="B2" s="151" t="s">
        <v>65</v>
      </c>
      <c r="C2" s="151"/>
      <c r="D2" s="152" t="s">
        <v>76</v>
      </c>
      <c r="E2" s="155" t="s">
        <v>81</v>
      </c>
      <c r="F2" s="150" t="s">
        <v>70</v>
      </c>
      <c r="G2" s="151" t="s">
        <v>71</v>
      </c>
      <c r="H2" s="151"/>
    </row>
    <row r="3" spans="1:8" ht="51" customHeight="1">
      <c r="A3" s="150"/>
      <c r="B3" s="34" t="s">
        <v>66</v>
      </c>
      <c r="C3" s="35" t="s">
        <v>67</v>
      </c>
      <c r="D3" s="152"/>
      <c r="E3" s="155"/>
      <c r="F3" s="150"/>
      <c r="G3" s="35" t="s">
        <v>72</v>
      </c>
      <c r="H3" s="36" t="s">
        <v>73</v>
      </c>
    </row>
    <row r="4" spans="1:8" s="7" customFormat="1" ht="15" customHeight="1">
      <c r="A4" s="37" t="s">
        <v>4</v>
      </c>
      <c r="B4" s="38">
        <f>B5+B32</f>
        <v>3816104654.71</v>
      </c>
      <c r="C4" s="38">
        <f>C5+C32</f>
        <v>4294733388.6600003</v>
      </c>
      <c r="D4" s="38">
        <f>D5+D32</f>
        <v>1530675285.4100001</v>
      </c>
      <c r="E4" s="38">
        <f>E5+E32</f>
        <v>1065393664.0699999</v>
      </c>
      <c r="F4" s="39">
        <f>D4/E4*100</f>
        <v>143.67227223433437</v>
      </c>
      <c r="G4" s="39">
        <f>D4/B4*100</f>
        <v>40.110935729206872</v>
      </c>
      <c r="H4" s="40">
        <f>D4/C4*100</f>
        <v>35.640752216462637</v>
      </c>
    </row>
    <row r="5" spans="1:8" s="7" customFormat="1" ht="15" customHeight="1" outlineLevel="1">
      <c r="A5" s="37" t="s">
        <v>6</v>
      </c>
      <c r="B5" s="41">
        <f>B6+B20</f>
        <v>521798670.07999998</v>
      </c>
      <c r="C5" s="41">
        <f>C6+C20</f>
        <v>521798670.07999998</v>
      </c>
      <c r="D5" s="41">
        <f>D6+D20</f>
        <v>277775918.10999995</v>
      </c>
      <c r="E5" s="41">
        <f>E6+E20</f>
        <v>252447724.61000001</v>
      </c>
      <c r="F5" s="42">
        <f t="shared" ref="F5:F41" si="0">D5/E5*100</f>
        <v>110.03304487656953</v>
      </c>
      <c r="G5" s="42">
        <f t="shared" ref="G5:G41" si="1">D5/B5*100</f>
        <v>53.234309329959103</v>
      </c>
      <c r="H5" s="40">
        <f t="shared" ref="H5:H41" si="2">D5/C5*100</f>
        <v>53.234309329959103</v>
      </c>
    </row>
    <row r="6" spans="1:8" s="7" customFormat="1" ht="15" customHeight="1" outlineLevel="1">
      <c r="A6" s="37" t="s">
        <v>7</v>
      </c>
      <c r="B6" s="41">
        <f>B7+B10+B11+B17+B18+B19</f>
        <v>461365483.07999998</v>
      </c>
      <c r="C6" s="41">
        <f>C7+C10+C11+C17+C18+C19</f>
        <v>461365483.07999998</v>
      </c>
      <c r="D6" s="41">
        <f>D7+D10+D11+D17+D18+D19</f>
        <v>239258904.82999998</v>
      </c>
      <c r="E6" s="41">
        <f>E7+E10+E11+E17+E18+E19</f>
        <v>213915002.40000001</v>
      </c>
      <c r="F6" s="42">
        <f t="shared" si="0"/>
        <v>111.84765077047257</v>
      </c>
      <c r="G6" s="42">
        <f t="shared" si="1"/>
        <v>51.858865390784537</v>
      </c>
      <c r="H6" s="40">
        <f t="shared" si="2"/>
        <v>51.858865390784537</v>
      </c>
    </row>
    <row r="7" spans="1:8" ht="15" customHeight="1" outlineLevel="2">
      <c r="A7" s="43" t="s">
        <v>9</v>
      </c>
      <c r="B7" s="44">
        <f>B8+B9</f>
        <v>305371351</v>
      </c>
      <c r="C7" s="44">
        <f>C8+C9</f>
        <v>305371351</v>
      </c>
      <c r="D7" s="44">
        <f>D8+D9</f>
        <v>143740328.70999998</v>
      </c>
      <c r="E7" s="44">
        <f>E8+E9</f>
        <v>129300503.93000001</v>
      </c>
      <c r="F7" s="39">
        <f t="shared" si="0"/>
        <v>111.16764772070596</v>
      </c>
      <c r="G7" s="39">
        <f t="shared" si="1"/>
        <v>47.070666006910379</v>
      </c>
      <c r="H7" s="40">
        <f t="shared" si="2"/>
        <v>47.070666006910379</v>
      </c>
    </row>
    <row r="8" spans="1:8" ht="15" customHeight="1" outlineLevel="3">
      <c r="A8" s="43" t="s">
        <v>11</v>
      </c>
      <c r="B8" s="44">
        <v>9031560</v>
      </c>
      <c r="C8" s="44">
        <v>9031560</v>
      </c>
      <c r="D8" s="44">
        <v>7075777.4800000004</v>
      </c>
      <c r="E8" s="44">
        <v>3589334.54</v>
      </c>
      <c r="F8" s="39">
        <f t="shared" si="0"/>
        <v>197.13340735299641</v>
      </c>
      <c r="G8" s="39">
        <f t="shared" si="1"/>
        <v>78.345019907967171</v>
      </c>
      <c r="H8" s="40">
        <f t="shared" si="2"/>
        <v>78.345019907967171</v>
      </c>
    </row>
    <row r="9" spans="1:8" ht="15" customHeight="1" outlineLevel="3">
      <c r="A9" s="43" t="s">
        <v>13</v>
      </c>
      <c r="B9" s="44">
        <v>296339791</v>
      </c>
      <c r="C9" s="44">
        <v>296339791</v>
      </c>
      <c r="D9" s="44">
        <v>136664551.22999999</v>
      </c>
      <c r="E9" s="44">
        <v>125711169.39</v>
      </c>
      <c r="F9" s="39">
        <f t="shared" si="0"/>
        <v>108.71313336209512</v>
      </c>
      <c r="G9" s="39">
        <f t="shared" si="1"/>
        <v>46.117516236623111</v>
      </c>
      <c r="H9" s="40">
        <f t="shared" si="2"/>
        <v>46.117516236623111</v>
      </c>
    </row>
    <row r="10" spans="1:8" ht="25.5" outlineLevel="2">
      <c r="A10" s="43" t="s">
        <v>15</v>
      </c>
      <c r="B10" s="44">
        <v>31913377.079999998</v>
      </c>
      <c r="C10" s="44">
        <v>31913377.079999998</v>
      </c>
      <c r="D10" s="44">
        <v>17283271.510000002</v>
      </c>
      <c r="E10" s="44">
        <v>13719129.050000001</v>
      </c>
      <c r="F10" s="39">
        <f t="shared" si="0"/>
        <v>125.97936390138412</v>
      </c>
      <c r="G10" s="39">
        <f t="shared" si="1"/>
        <v>54.156824163969056</v>
      </c>
      <c r="H10" s="40">
        <f t="shared" si="2"/>
        <v>54.156824163969056</v>
      </c>
    </row>
    <row r="11" spans="1:8" ht="15" customHeight="1" outlineLevel="2">
      <c r="A11" s="43" t="s">
        <v>17</v>
      </c>
      <c r="B11" s="44">
        <f>B12+B13+B14+B15+B16</f>
        <v>97391016</v>
      </c>
      <c r="C11" s="44">
        <f>C12+C13+C14+C15+C16</f>
        <v>97391016</v>
      </c>
      <c r="D11" s="44">
        <f>D12+D13+D14+D15+D16</f>
        <v>60875104.909999996</v>
      </c>
      <c r="E11" s="44">
        <f>E12+E13+E14+E15+E16</f>
        <v>56596294.939999998</v>
      </c>
      <c r="F11" s="39">
        <f t="shared" si="0"/>
        <v>107.56022982517872</v>
      </c>
      <c r="G11" s="39">
        <f t="shared" si="1"/>
        <v>62.505873139263677</v>
      </c>
      <c r="H11" s="40">
        <f t="shared" si="2"/>
        <v>62.505873139263677</v>
      </c>
    </row>
    <row r="12" spans="1:8" ht="25.5" customHeight="1" outlineLevel="3">
      <c r="A12" s="43" t="s">
        <v>19</v>
      </c>
      <c r="B12" s="44">
        <v>84004570</v>
      </c>
      <c r="C12" s="44">
        <v>84004570</v>
      </c>
      <c r="D12" s="44">
        <v>49533671.210000001</v>
      </c>
      <c r="E12" s="44">
        <v>41077471.600000001</v>
      </c>
      <c r="F12" s="39">
        <f t="shared" si="0"/>
        <v>120.58597883614628</v>
      </c>
      <c r="G12" s="39">
        <f t="shared" si="1"/>
        <v>58.965448201210954</v>
      </c>
      <c r="H12" s="40">
        <f t="shared" si="2"/>
        <v>58.965448201210954</v>
      </c>
    </row>
    <row r="13" spans="1:8" ht="15" customHeight="1" outlineLevel="3">
      <c r="A13" s="43" t="s">
        <v>21</v>
      </c>
      <c r="B13" s="44">
        <v>0</v>
      </c>
      <c r="C13" s="44">
        <v>0</v>
      </c>
      <c r="D13" s="44">
        <v>769924.08</v>
      </c>
      <c r="E13" s="44">
        <v>6181631.0099999998</v>
      </c>
      <c r="F13" s="39">
        <f t="shared" si="0"/>
        <v>12.455031346168946</v>
      </c>
      <c r="G13" s="39"/>
      <c r="H13" s="40"/>
    </row>
    <row r="14" spans="1:8" ht="15" customHeight="1" outlineLevel="3">
      <c r="A14" s="43" t="s">
        <v>23</v>
      </c>
      <c r="B14" s="44">
        <v>255000</v>
      </c>
      <c r="C14" s="44">
        <v>255000</v>
      </c>
      <c r="D14" s="44">
        <v>83591.58</v>
      </c>
      <c r="E14" s="44">
        <v>115759.67999999999</v>
      </c>
      <c r="F14" s="39"/>
      <c r="G14" s="39">
        <f t="shared" si="1"/>
        <v>32.78101176470588</v>
      </c>
      <c r="H14" s="40">
        <f t="shared" si="2"/>
        <v>32.78101176470588</v>
      </c>
    </row>
    <row r="15" spans="1:8" ht="15" customHeight="1" outlineLevel="3">
      <c r="A15" s="43" t="s">
        <v>25</v>
      </c>
      <c r="B15" s="44">
        <v>13131446</v>
      </c>
      <c r="C15" s="44">
        <v>13131446</v>
      </c>
      <c r="D15" s="44">
        <v>10487918.039999999</v>
      </c>
      <c r="E15" s="44">
        <v>9221432.6500000004</v>
      </c>
      <c r="F15" s="39">
        <f t="shared" si="0"/>
        <v>113.73414997505836</v>
      </c>
      <c r="G15" s="39">
        <f t="shared" si="1"/>
        <v>79.868721540643733</v>
      </c>
      <c r="H15" s="40">
        <f t="shared" si="2"/>
        <v>79.868721540643733</v>
      </c>
    </row>
    <row r="16" spans="1:8" ht="15" customHeight="1" outlineLevel="3">
      <c r="A16" s="43" t="s">
        <v>26</v>
      </c>
      <c r="B16" s="44">
        <v>0</v>
      </c>
      <c r="C16" s="44">
        <v>0</v>
      </c>
      <c r="D16" s="44">
        <v>0</v>
      </c>
      <c r="E16" s="44">
        <v>0</v>
      </c>
      <c r="F16" s="39"/>
      <c r="G16" s="39"/>
      <c r="H16" s="40"/>
    </row>
    <row r="17" spans="1:8" ht="15" customHeight="1" outlineLevel="2">
      <c r="A17" s="43" t="s">
        <v>28</v>
      </c>
      <c r="B17" s="44">
        <v>17352839</v>
      </c>
      <c r="C17" s="44">
        <v>17352839</v>
      </c>
      <c r="D17" s="44">
        <v>12173262.140000001</v>
      </c>
      <c r="E17" s="44">
        <v>10257577.17</v>
      </c>
      <c r="F17" s="39">
        <f t="shared" si="0"/>
        <v>118.67580363521652</v>
      </c>
      <c r="G17" s="39">
        <f t="shared" si="1"/>
        <v>70.151415223756757</v>
      </c>
      <c r="H17" s="40">
        <f t="shared" si="2"/>
        <v>70.151415223756757</v>
      </c>
    </row>
    <row r="18" spans="1:8" ht="15" customHeight="1" outlineLevel="2">
      <c r="A18" s="43" t="s">
        <v>30</v>
      </c>
      <c r="B18" s="44">
        <v>9336900</v>
      </c>
      <c r="C18" s="44">
        <v>9336900</v>
      </c>
      <c r="D18" s="44">
        <v>5185200.76</v>
      </c>
      <c r="E18" s="44">
        <v>4031134.46</v>
      </c>
      <c r="F18" s="39">
        <f t="shared" si="0"/>
        <v>128.62882177341214</v>
      </c>
      <c r="G18" s="39">
        <f t="shared" si="1"/>
        <v>55.534500315950687</v>
      </c>
      <c r="H18" s="40">
        <f t="shared" si="2"/>
        <v>55.534500315950687</v>
      </c>
    </row>
    <row r="19" spans="1:8" ht="25.5" outlineLevel="2">
      <c r="A19" s="43" t="s">
        <v>31</v>
      </c>
      <c r="B19" s="44"/>
      <c r="C19" s="44"/>
      <c r="D19" s="44">
        <v>1736.8</v>
      </c>
      <c r="E19" s="44">
        <v>10362.85</v>
      </c>
      <c r="F19" s="39"/>
      <c r="G19" s="39"/>
      <c r="H19" s="40"/>
    </row>
    <row r="20" spans="1:8" s="7" customFormat="1" ht="14.25" outlineLevel="2">
      <c r="A20" s="37" t="s">
        <v>32</v>
      </c>
      <c r="B20" s="41">
        <f>B21+B22+B23+B26+B28+B29</f>
        <v>60433187</v>
      </c>
      <c r="C20" s="41">
        <f>C21+C22+C23+C26+C28+C29</f>
        <v>60433187</v>
      </c>
      <c r="D20" s="41">
        <f>D21+D22+D23+D26+D28+D29</f>
        <v>38517013.279999994</v>
      </c>
      <c r="E20" s="41">
        <f>E21+E22+E23+E26+E28+E29</f>
        <v>38532722.210000001</v>
      </c>
      <c r="F20" s="42">
        <f t="shared" si="0"/>
        <v>99.959232234062284</v>
      </c>
      <c r="G20" s="42">
        <f t="shared" si="1"/>
        <v>63.734870179856628</v>
      </c>
      <c r="H20" s="40">
        <f t="shared" si="2"/>
        <v>63.734870179856628</v>
      </c>
    </row>
    <row r="21" spans="1:8" ht="25.5" outlineLevel="2">
      <c r="A21" s="43" t="s">
        <v>34</v>
      </c>
      <c r="B21" s="44">
        <v>18234355</v>
      </c>
      <c r="C21" s="44">
        <v>18234355</v>
      </c>
      <c r="D21" s="44">
        <v>13524430.09</v>
      </c>
      <c r="E21" s="44">
        <v>7950315.0700000003</v>
      </c>
      <c r="F21" s="39">
        <f t="shared" si="0"/>
        <v>170.11187570456877</v>
      </c>
      <c r="G21" s="39">
        <f t="shared" si="1"/>
        <v>74.17004928334454</v>
      </c>
      <c r="H21" s="40">
        <f t="shared" si="2"/>
        <v>74.17004928334454</v>
      </c>
    </row>
    <row r="22" spans="1:8" outlineLevel="2">
      <c r="A22" s="43" t="s">
        <v>36</v>
      </c>
      <c r="B22" s="44">
        <v>1675000</v>
      </c>
      <c r="C22" s="44">
        <v>1675000</v>
      </c>
      <c r="D22" s="44">
        <v>1203258.73</v>
      </c>
      <c r="E22" s="44">
        <v>1087485.99</v>
      </c>
      <c r="F22" s="39">
        <f t="shared" si="0"/>
        <v>110.64590634404404</v>
      </c>
      <c r="G22" s="39">
        <f t="shared" si="1"/>
        <v>71.836342089552247</v>
      </c>
      <c r="H22" s="40">
        <f t="shared" si="2"/>
        <v>71.836342089552247</v>
      </c>
    </row>
    <row r="23" spans="1:8" ht="25.5" outlineLevel="2">
      <c r="A23" s="43" t="s">
        <v>38</v>
      </c>
      <c r="B23" s="44">
        <f>B24+B25</f>
        <v>22791400</v>
      </c>
      <c r="C23" s="44">
        <f>C24+C25</f>
        <v>22791400</v>
      </c>
      <c r="D23" s="44">
        <f>D24+D25</f>
        <v>11668850.280000001</v>
      </c>
      <c r="E23" s="44">
        <f>E24+E25</f>
        <v>11983638.33</v>
      </c>
      <c r="F23" s="39">
        <f t="shared" si="0"/>
        <v>97.373184659520689</v>
      </c>
      <c r="G23" s="39">
        <f t="shared" si="1"/>
        <v>51.198479601955128</v>
      </c>
      <c r="H23" s="40">
        <f t="shared" si="2"/>
        <v>51.198479601955128</v>
      </c>
    </row>
    <row r="24" spans="1:8" ht="15" customHeight="1" outlineLevel="3">
      <c r="A24" s="43" t="s">
        <v>40</v>
      </c>
      <c r="B24" s="44">
        <v>22791400</v>
      </c>
      <c r="C24" s="44">
        <v>22791400</v>
      </c>
      <c r="D24" s="44">
        <v>11176806.050000001</v>
      </c>
      <c r="E24" s="44">
        <v>10670856.380000001</v>
      </c>
      <c r="F24" s="39">
        <f t="shared" si="0"/>
        <v>104.74141579628306</v>
      </c>
      <c r="G24" s="39">
        <f t="shared" si="1"/>
        <v>49.039576550804256</v>
      </c>
      <c r="H24" s="40">
        <f t="shared" si="2"/>
        <v>49.039576550804256</v>
      </c>
    </row>
    <row r="25" spans="1:8" ht="15" customHeight="1" outlineLevel="3">
      <c r="A25" s="43" t="s">
        <v>42</v>
      </c>
      <c r="B25" s="44"/>
      <c r="C25" s="44"/>
      <c r="D25" s="44">
        <v>492044.23</v>
      </c>
      <c r="E25" s="44">
        <v>1312781.95</v>
      </c>
      <c r="F25" s="39">
        <f t="shared" si="0"/>
        <v>37.481032550759856</v>
      </c>
      <c r="G25" s="39"/>
      <c r="H25" s="40"/>
    </row>
    <row r="26" spans="1:8" ht="25.5" customHeight="1" outlineLevel="2">
      <c r="A26" s="43" t="s">
        <v>44</v>
      </c>
      <c r="B26" s="44">
        <v>15432432</v>
      </c>
      <c r="C26" s="44">
        <v>15432432</v>
      </c>
      <c r="D26" s="44">
        <v>11232098.189999999</v>
      </c>
      <c r="E26" s="44">
        <v>15116488.51</v>
      </c>
      <c r="F26" s="39">
        <f t="shared" si="0"/>
        <v>74.303620067382951</v>
      </c>
      <c r="G26" s="39">
        <f t="shared" si="1"/>
        <v>72.782424636635369</v>
      </c>
      <c r="H26" s="40">
        <f t="shared" si="2"/>
        <v>72.782424636635369</v>
      </c>
    </row>
    <row r="27" spans="1:8" ht="25.5" outlineLevel="3">
      <c r="A27" s="43" t="s">
        <v>46</v>
      </c>
      <c r="B27" s="44">
        <v>14932432</v>
      </c>
      <c r="C27" s="44">
        <v>14932432</v>
      </c>
      <c r="D27" s="44">
        <v>11214542.189999999</v>
      </c>
      <c r="E27" s="44">
        <v>15116488.51</v>
      </c>
      <c r="F27" s="39">
        <f t="shared" si="0"/>
        <v>74.187481984200573</v>
      </c>
      <c r="G27" s="39">
        <f t="shared" si="1"/>
        <v>75.10191367353957</v>
      </c>
      <c r="H27" s="40">
        <f t="shared" si="2"/>
        <v>75.10191367353957</v>
      </c>
    </row>
    <row r="28" spans="1:8" outlineLevel="2">
      <c r="A28" s="43" t="s">
        <v>48</v>
      </c>
      <c r="B28" s="44">
        <v>2300000</v>
      </c>
      <c r="C28" s="44">
        <v>2300000</v>
      </c>
      <c r="D28" s="44">
        <v>876903.3</v>
      </c>
      <c r="E28" s="45">
        <v>2337025.9500000002</v>
      </c>
      <c r="F28" s="39">
        <f t="shared" si="0"/>
        <v>37.522189259387559</v>
      </c>
      <c r="G28" s="39">
        <f t="shared" si="1"/>
        <v>38.126230434782613</v>
      </c>
      <c r="H28" s="40">
        <f t="shared" si="2"/>
        <v>38.126230434782613</v>
      </c>
    </row>
    <row r="29" spans="1:8" ht="15" customHeight="1" outlineLevel="2">
      <c r="A29" s="43" t="s">
        <v>50</v>
      </c>
      <c r="B29" s="44">
        <f>B30+B31</f>
        <v>0</v>
      </c>
      <c r="C29" s="44">
        <f>C30+C31</f>
        <v>0</v>
      </c>
      <c r="D29" s="44">
        <f>D30+D31</f>
        <v>11472.689999999999</v>
      </c>
      <c r="E29" s="44">
        <f>E30+E31</f>
        <v>57768.36</v>
      </c>
      <c r="F29" s="39"/>
      <c r="G29" s="39"/>
      <c r="H29" s="40"/>
    </row>
    <row r="30" spans="1:8" ht="15" customHeight="1" outlineLevel="3">
      <c r="A30" s="43" t="s">
        <v>52</v>
      </c>
      <c r="B30" s="44"/>
      <c r="C30" s="44"/>
      <c r="D30" s="44">
        <v>9325.89</v>
      </c>
      <c r="E30" s="44">
        <v>0</v>
      </c>
      <c r="F30" s="39"/>
      <c r="G30" s="39"/>
      <c r="H30" s="40"/>
    </row>
    <row r="31" spans="1:8" ht="15" customHeight="1" outlineLevel="3">
      <c r="A31" s="43" t="s">
        <v>54</v>
      </c>
      <c r="B31" s="44"/>
      <c r="C31" s="44"/>
      <c r="D31" s="44">
        <v>2146.8000000000002</v>
      </c>
      <c r="E31" s="44">
        <v>57768.36</v>
      </c>
      <c r="F31" s="39"/>
      <c r="G31" s="39"/>
      <c r="H31" s="40"/>
    </row>
    <row r="32" spans="1:8">
      <c r="A32" s="32" t="s">
        <v>55</v>
      </c>
      <c r="B32" s="33">
        <f>B33+B38+B39+B40</f>
        <v>3294305984.6300001</v>
      </c>
      <c r="C32" s="33">
        <f>C33+C38+C39+C40</f>
        <v>3772934718.5800004</v>
      </c>
      <c r="D32" s="33">
        <f>D33+D38+D39+D40</f>
        <v>1252899367.3000002</v>
      </c>
      <c r="E32" s="33">
        <f>E33+E38+E39+E40</f>
        <v>812945939.45999992</v>
      </c>
      <c r="F32" s="42">
        <f t="shared" si="0"/>
        <v>154.11841138320216</v>
      </c>
      <c r="G32" s="42">
        <f t="shared" si="1"/>
        <v>38.032270625301969</v>
      </c>
      <c r="H32" s="40">
        <f t="shared" si="2"/>
        <v>33.207554881085969</v>
      </c>
    </row>
    <row r="33" spans="1:8" ht="46.5" customHeight="1">
      <c r="A33" s="46" t="s">
        <v>56</v>
      </c>
      <c r="B33" s="33">
        <f>B34+B35+B36+B37</f>
        <v>3257479784.6300001</v>
      </c>
      <c r="C33" s="33">
        <f>C34+C35+C36+C37</f>
        <v>3736108518.5800004</v>
      </c>
      <c r="D33" s="33">
        <f>D34+D35+D36+D37</f>
        <v>1252817752.6600001</v>
      </c>
      <c r="E33" s="33">
        <f>E34+E35+E36+E37</f>
        <v>817515401.38</v>
      </c>
      <c r="F33" s="42">
        <f t="shared" si="0"/>
        <v>153.24699088790152</v>
      </c>
      <c r="G33" s="42">
        <f t="shared" si="1"/>
        <v>38.459724556734308</v>
      </c>
      <c r="H33" s="40">
        <f t="shared" si="2"/>
        <v>33.53269174141024</v>
      </c>
    </row>
    <row r="34" spans="1:8">
      <c r="A34" s="47" t="s">
        <v>57</v>
      </c>
      <c r="B34" s="48">
        <v>0</v>
      </c>
      <c r="C34" s="48">
        <v>2187360</v>
      </c>
      <c r="D34" s="48">
        <v>909713.12</v>
      </c>
      <c r="E34" s="48">
        <v>2907490.19</v>
      </c>
      <c r="F34" s="39"/>
      <c r="G34" s="39"/>
      <c r="H34" s="40"/>
    </row>
    <row r="35" spans="1:8" ht="26.25">
      <c r="A35" s="47" t="s">
        <v>58</v>
      </c>
      <c r="B35" s="48">
        <v>1709204215.6199999</v>
      </c>
      <c r="C35" s="48">
        <v>1922546124.6400001</v>
      </c>
      <c r="D35" s="48">
        <v>162076634.03999999</v>
      </c>
      <c r="E35" s="48">
        <v>62163666.710000001</v>
      </c>
      <c r="F35" s="39">
        <f t="shared" si="0"/>
        <v>260.72566600053443</v>
      </c>
      <c r="G35" s="39">
        <f t="shared" si="1"/>
        <v>9.4825786502760305</v>
      </c>
      <c r="H35" s="40">
        <f t="shared" si="2"/>
        <v>8.4303118641873471</v>
      </c>
    </row>
    <row r="36" spans="1:8">
      <c r="A36" s="47" t="s">
        <v>59</v>
      </c>
      <c r="B36" s="48">
        <v>1402918081.01</v>
      </c>
      <c r="C36" s="48">
        <v>1398770789.6400001</v>
      </c>
      <c r="D36" s="48">
        <v>763801153.83000004</v>
      </c>
      <c r="E36" s="48">
        <v>731643623.36000001</v>
      </c>
      <c r="F36" s="39">
        <f t="shared" si="0"/>
        <v>104.39524509518989</v>
      </c>
      <c r="G36" s="39">
        <f t="shared" si="1"/>
        <v>54.443745801616458</v>
      </c>
      <c r="H36" s="40">
        <f t="shared" si="2"/>
        <v>54.605169016045764</v>
      </c>
    </row>
    <row r="37" spans="1:8">
      <c r="A37" s="47" t="s">
        <v>60</v>
      </c>
      <c r="B37" s="48">
        <v>145357488</v>
      </c>
      <c r="C37" s="48">
        <v>412604244.30000001</v>
      </c>
      <c r="D37" s="48">
        <v>326030251.67000002</v>
      </c>
      <c r="E37" s="48">
        <v>20800621.120000001</v>
      </c>
      <c r="F37" s="39">
        <f t="shared" si="0"/>
        <v>1567.4063278645019</v>
      </c>
      <c r="G37" s="39">
        <f t="shared" si="1"/>
        <v>224.2954636571595</v>
      </c>
      <c r="H37" s="40">
        <f t="shared" si="2"/>
        <v>79.017667940649432</v>
      </c>
    </row>
    <row r="38" spans="1:8" ht="26.25">
      <c r="A38" s="47" t="s">
        <v>61</v>
      </c>
      <c r="B38" s="48">
        <v>36826200</v>
      </c>
      <c r="C38" s="48">
        <v>36826200</v>
      </c>
      <c r="D38" s="48"/>
      <c r="E38" s="48">
        <v>0</v>
      </c>
      <c r="F38" s="39"/>
      <c r="G38" s="39">
        <f t="shared" si="1"/>
        <v>0</v>
      </c>
      <c r="H38" s="40">
        <f t="shared" si="2"/>
        <v>0</v>
      </c>
    </row>
    <row r="39" spans="1:8" ht="51.75">
      <c r="A39" s="47" t="s">
        <v>62</v>
      </c>
      <c r="B39" s="48"/>
      <c r="C39" s="48">
        <v>421208.4</v>
      </c>
      <c r="D39" s="48">
        <v>653991.26</v>
      </c>
      <c r="E39" s="48">
        <v>954260.15</v>
      </c>
      <c r="F39" s="39">
        <f t="shared" si="0"/>
        <v>68.533854211558548</v>
      </c>
      <c r="G39" s="39"/>
      <c r="H39" s="40">
        <f t="shared" si="2"/>
        <v>155.26548378427401</v>
      </c>
    </row>
    <row r="40" spans="1:8" ht="39">
      <c r="A40" s="47" t="s">
        <v>63</v>
      </c>
      <c r="B40" s="48"/>
      <c r="C40" s="48">
        <v>-421208.4</v>
      </c>
      <c r="D40" s="48">
        <v>-572376.62</v>
      </c>
      <c r="E40" s="48">
        <v>-5523722.0700000003</v>
      </c>
      <c r="F40" s="39">
        <f t="shared" si="0"/>
        <v>10.362154589722143</v>
      </c>
      <c r="G40" s="39"/>
      <c r="H40" s="40">
        <f t="shared" si="2"/>
        <v>135.88917504969035</v>
      </c>
    </row>
    <row r="41" spans="1:8" s="7" customFormat="1" ht="14.25">
      <c r="A41" s="32" t="s">
        <v>64</v>
      </c>
      <c r="B41" s="33">
        <v>-37278618.700000003</v>
      </c>
      <c r="C41" s="33">
        <v>-81677050.579999998</v>
      </c>
      <c r="D41" s="33">
        <v>82033379.629999995</v>
      </c>
      <c r="E41" s="33">
        <v>56269621.549999997</v>
      </c>
      <c r="F41" s="39">
        <f t="shared" si="0"/>
        <v>145.78626507574228</v>
      </c>
      <c r="G41" s="39">
        <f t="shared" si="1"/>
        <v>-220.05477265712096</v>
      </c>
      <c r="H41" s="40">
        <f t="shared" si="2"/>
        <v>-100.43626581453378</v>
      </c>
    </row>
    <row r="42" spans="1:8">
      <c r="E42" s="13"/>
      <c r="F42" s="13"/>
    </row>
    <row r="43" spans="1:8">
      <c r="E43" s="13"/>
      <c r="F43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ageMargins left="0.98425196850393704" right="0.19685039370078741" top="0.39370078740157483" bottom="0.39370078740157483" header="0.39370078740157483" footer="0.39370078740157483"/>
  <pageSetup paperSize="9" scale="56" fitToWidth="0" fitToHeight="0" orientation="portrait" errors="blank" r:id="rId1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3"/>
  <sheetViews>
    <sheetView showGridLines="0" showZeros="0" topLeftCell="A19" workbookViewId="0">
      <pane xSplit="1" topLeftCell="B1" activePane="topRight" state="frozen"/>
      <selection activeCell="B1" sqref="B1"/>
      <selection pane="topRight" activeCell="D34" sqref="D34:D41"/>
    </sheetView>
  </sheetViews>
  <sheetFormatPr defaultRowHeight="15" outlineLevelRow="3"/>
  <cols>
    <col min="1" max="1" width="62.85546875" style="2" customWidth="1"/>
    <col min="2" max="3" width="17.28515625" style="2" bestFit="1" customWidth="1"/>
    <col min="4" max="4" width="15.7109375" style="2" customWidth="1"/>
    <col min="5" max="5" width="17.28515625" style="2" bestFit="1" customWidth="1"/>
    <col min="6" max="6" width="11.7109375" style="2" customWidth="1"/>
    <col min="7" max="7" width="9.28515625" style="2" customWidth="1"/>
    <col min="8" max="8" width="7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49" t="s">
        <v>79</v>
      </c>
      <c r="B1" s="149"/>
      <c r="C1" s="149"/>
      <c r="D1" s="149"/>
      <c r="E1" s="149"/>
      <c r="F1" s="149"/>
      <c r="G1" s="149"/>
      <c r="H1" s="149"/>
    </row>
    <row r="2" spans="1:8" ht="35.25" customHeight="1">
      <c r="A2" s="150" t="s">
        <v>2</v>
      </c>
      <c r="B2" s="151" t="s">
        <v>65</v>
      </c>
      <c r="C2" s="151"/>
      <c r="D2" s="150" t="s">
        <v>76</v>
      </c>
      <c r="E2" s="157" t="s">
        <v>69</v>
      </c>
      <c r="F2" s="150" t="s">
        <v>70</v>
      </c>
      <c r="G2" s="151" t="s">
        <v>71</v>
      </c>
      <c r="H2" s="151"/>
    </row>
    <row r="3" spans="1:8" ht="51" customHeight="1">
      <c r="A3" s="150"/>
      <c r="B3" s="49" t="s">
        <v>66</v>
      </c>
      <c r="C3" s="35" t="s">
        <v>67</v>
      </c>
      <c r="D3" s="150"/>
      <c r="E3" s="157"/>
      <c r="F3" s="150"/>
      <c r="G3" s="35" t="s">
        <v>72</v>
      </c>
      <c r="H3" s="36" t="s">
        <v>73</v>
      </c>
    </row>
    <row r="4" spans="1:8" s="7" customFormat="1" ht="15" customHeight="1">
      <c r="A4" s="37" t="s">
        <v>4</v>
      </c>
      <c r="B4" s="38">
        <f>B5+B32</f>
        <v>3816104654.71</v>
      </c>
      <c r="C4" s="38">
        <f>C5+C32</f>
        <v>4290611221.6700001</v>
      </c>
      <c r="D4" s="38">
        <f>D5+D32</f>
        <v>1154670568.5899999</v>
      </c>
      <c r="E4" s="38">
        <f>E5+E32</f>
        <v>836279735.79999995</v>
      </c>
      <c r="F4" s="39">
        <f>D4/E4*100</f>
        <v>138.07228839347897</v>
      </c>
      <c r="G4" s="39">
        <f>D4/B4*100</f>
        <v>30.257832870617317</v>
      </c>
      <c r="H4" s="40">
        <f>D4/C4*100</f>
        <v>26.911563619613542</v>
      </c>
    </row>
    <row r="5" spans="1:8" s="7" customFormat="1" ht="15" customHeight="1" outlineLevel="1">
      <c r="A5" s="37" t="s">
        <v>6</v>
      </c>
      <c r="B5" s="41">
        <f>B6+B20</f>
        <v>521798670.07999998</v>
      </c>
      <c r="C5" s="41">
        <f>C6+C20</f>
        <v>521798670.07999998</v>
      </c>
      <c r="D5" s="41">
        <f>D6+D20</f>
        <v>230735988.91000006</v>
      </c>
      <c r="E5" s="41">
        <f>E6+E20</f>
        <v>210674716.11000001</v>
      </c>
      <c r="F5" s="42">
        <f t="shared" ref="F5:F41" si="0">D5/E5*100</f>
        <v>109.5223922312184</v>
      </c>
      <c r="G5" s="42">
        <f t="shared" ref="G5:G41" si="1">D5/B5*100</f>
        <v>44.219351665772663</v>
      </c>
      <c r="H5" s="40">
        <f t="shared" ref="H5:H41" si="2">D5/C5*100</f>
        <v>44.219351665772663</v>
      </c>
    </row>
    <row r="6" spans="1:8" s="7" customFormat="1" ht="15" customHeight="1" outlineLevel="1">
      <c r="A6" s="37" t="s">
        <v>7</v>
      </c>
      <c r="B6" s="41">
        <f>B7+B10+B11+B17+B18+B19</f>
        <v>461365483.07999998</v>
      </c>
      <c r="C6" s="41">
        <f>C7+C10+C11+C17+C18+C19</f>
        <v>461365483.07999998</v>
      </c>
      <c r="D6" s="41">
        <f>D7+D10+D11+D17+D18+D19</f>
        <v>199728204.22000006</v>
      </c>
      <c r="E6" s="41">
        <f>E7+E10+E11+E17+E18+E19</f>
        <v>181010380.10000002</v>
      </c>
      <c r="F6" s="42">
        <f t="shared" si="0"/>
        <v>110.34074626530219</v>
      </c>
      <c r="G6" s="42">
        <f t="shared" si="1"/>
        <v>43.290669012915195</v>
      </c>
      <c r="H6" s="40">
        <f t="shared" si="2"/>
        <v>43.290669012915195</v>
      </c>
    </row>
    <row r="7" spans="1:8" ht="15" customHeight="1" outlineLevel="2">
      <c r="A7" s="43" t="s">
        <v>9</v>
      </c>
      <c r="B7" s="44">
        <f>B8+B9</f>
        <v>305371351</v>
      </c>
      <c r="C7" s="44">
        <f>C8+C9</f>
        <v>305371351</v>
      </c>
      <c r="D7" s="44">
        <f>D8+D9</f>
        <v>115741020.97</v>
      </c>
      <c r="E7" s="44">
        <f>E8+E9</f>
        <v>105869143.47999999</v>
      </c>
      <c r="F7" s="39">
        <f t="shared" si="0"/>
        <v>109.32460315206474</v>
      </c>
      <c r="G7" s="39">
        <f t="shared" si="1"/>
        <v>37.901728695564501</v>
      </c>
      <c r="H7" s="40">
        <f t="shared" si="2"/>
        <v>37.901728695564501</v>
      </c>
    </row>
    <row r="8" spans="1:8" ht="15" customHeight="1" outlineLevel="3">
      <c r="A8" s="43" t="s">
        <v>11</v>
      </c>
      <c r="B8" s="44">
        <v>9031560</v>
      </c>
      <c r="C8" s="44">
        <v>9031560</v>
      </c>
      <c r="D8" s="44">
        <v>5866820.9100000001</v>
      </c>
      <c r="E8" s="44">
        <v>3143651.41</v>
      </c>
      <c r="F8" s="39">
        <f t="shared" si="0"/>
        <v>186.62441043359829</v>
      </c>
      <c r="G8" s="39">
        <f t="shared" si="1"/>
        <v>64.959109057571453</v>
      </c>
      <c r="H8" s="40">
        <f t="shared" si="2"/>
        <v>64.959109057571453</v>
      </c>
    </row>
    <row r="9" spans="1:8" ht="15" customHeight="1" outlineLevel="3">
      <c r="A9" s="43" t="s">
        <v>13</v>
      </c>
      <c r="B9" s="44">
        <v>296339791</v>
      </c>
      <c r="C9" s="44">
        <v>296339791</v>
      </c>
      <c r="D9" s="44">
        <v>109874200.06</v>
      </c>
      <c r="E9" s="44">
        <v>102725492.06999999</v>
      </c>
      <c r="F9" s="39">
        <f t="shared" si="0"/>
        <v>106.95903990912858</v>
      </c>
      <c r="G9" s="39">
        <f t="shared" si="1"/>
        <v>37.077099801288583</v>
      </c>
      <c r="H9" s="40">
        <f t="shared" si="2"/>
        <v>37.077099801288583</v>
      </c>
    </row>
    <row r="10" spans="1:8" ht="25.5" outlineLevel="2">
      <c r="A10" s="43" t="s">
        <v>15</v>
      </c>
      <c r="B10" s="44">
        <v>31913377.079999998</v>
      </c>
      <c r="C10" s="44">
        <v>31913377.079999998</v>
      </c>
      <c r="D10" s="44">
        <v>14259415.01</v>
      </c>
      <c r="E10" s="44">
        <v>11384067.560000001</v>
      </c>
      <c r="F10" s="39">
        <f t="shared" si="0"/>
        <v>125.25764569513851</v>
      </c>
      <c r="G10" s="39">
        <f t="shared" si="1"/>
        <v>44.681623553203728</v>
      </c>
      <c r="H10" s="40">
        <f t="shared" si="2"/>
        <v>44.681623553203728</v>
      </c>
    </row>
    <row r="11" spans="1:8" ht="15" customHeight="1" outlineLevel="2">
      <c r="A11" s="43" t="s">
        <v>17</v>
      </c>
      <c r="B11" s="44">
        <f>B12+B13+B14+B15+B16</f>
        <v>97391016</v>
      </c>
      <c r="C11" s="44">
        <f>C12+C13+C14+C15+C16</f>
        <v>97391016</v>
      </c>
      <c r="D11" s="44">
        <f>D12+D13+D14+D15+D16</f>
        <v>53900192.75</v>
      </c>
      <c r="E11" s="44">
        <f>E12+E13+E14+E15+E16</f>
        <v>50607872.260000005</v>
      </c>
      <c r="F11" s="39">
        <f t="shared" si="0"/>
        <v>106.50555011102929</v>
      </c>
      <c r="G11" s="39">
        <f t="shared" si="1"/>
        <v>55.344111771048773</v>
      </c>
      <c r="H11" s="40">
        <f t="shared" si="2"/>
        <v>55.344111771048773</v>
      </c>
    </row>
    <row r="12" spans="1:8" ht="25.5" customHeight="1" outlineLevel="3">
      <c r="A12" s="43" t="s">
        <v>19</v>
      </c>
      <c r="B12" s="44">
        <v>84004570</v>
      </c>
      <c r="C12" s="44">
        <v>84004570</v>
      </c>
      <c r="D12" s="44">
        <v>44603702.670000002</v>
      </c>
      <c r="E12" s="44">
        <v>36740780.920000002</v>
      </c>
      <c r="F12" s="39">
        <f t="shared" si="0"/>
        <v>121.40107410106731</v>
      </c>
      <c r="G12" s="39">
        <f t="shared" si="1"/>
        <v>53.09675731927441</v>
      </c>
      <c r="H12" s="40">
        <f t="shared" si="2"/>
        <v>53.09675731927441</v>
      </c>
    </row>
    <row r="13" spans="1:8" ht="15" customHeight="1" outlineLevel="3">
      <c r="A13" s="43" t="s">
        <v>21</v>
      </c>
      <c r="B13" s="44">
        <v>0</v>
      </c>
      <c r="C13" s="44">
        <v>0</v>
      </c>
      <c r="D13" s="44">
        <v>-126562.32</v>
      </c>
      <c r="E13" s="44">
        <v>6011792.3799999999</v>
      </c>
      <c r="F13" s="39">
        <f t="shared" si="0"/>
        <v>-2.105234379368238</v>
      </c>
      <c r="G13" s="39"/>
      <c r="H13" s="40"/>
    </row>
    <row r="14" spans="1:8" ht="15" customHeight="1" outlineLevel="3">
      <c r="A14" s="43" t="s">
        <v>23</v>
      </c>
      <c r="B14" s="44">
        <v>255000</v>
      </c>
      <c r="C14" s="44">
        <v>255000</v>
      </c>
      <c r="D14" s="44">
        <v>84689.91</v>
      </c>
      <c r="E14" s="44">
        <v>115719.08</v>
      </c>
      <c r="F14" s="39"/>
      <c r="G14" s="39">
        <f t="shared" si="1"/>
        <v>33.211729411764708</v>
      </c>
      <c r="H14" s="40">
        <f t="shared" si="2"/>
        <v>33.211729411764708</v>
      </c>
    </row>
    <row r="15" spans="1:8" ht="15" customHeight="1" outlineLevel="3">
      <c r="A15" s="43" t="s">
        <v>25</v>
      </c>
      <c r="B15" s="44">
        <v>13131446</v>
      </c>
      <c r="C15" s="44">
        <v>13131446</v>
      </c>
      <c r="D15" s="44">
        <v>9338362.4900000002</v>
      </c>
      <c r="E15" s="44">
        <v>7739579.8799999999</v>
      </c>
      <c r="F15" s="39">
        <f t="shared" si="0"/>
        <v>120.65722732743474</v>
      </c>
      <c r="G15" s="39">
        <f t="shared" si="1"/>
        <v>71.114502469872704</v>
      </c>
      <c r="H15" s="40">
        <f t="shared" si="2"/>
        <v>71.114502469872704</v>
      </c>
    </row>
    <row r="16" spans="1:8" ht="15" customHeight="1" outlineLevel="3">
      <c r="A16" s="43" t="s">
        <v>26</v>
      </c>
      <c r="B16" s="44">
        <v>0</v>
      </c>
      <c r="C16" s="44">
        <v>0</v>
      </c>
      <c r="D16" s="44">
        <v>0</v>
      </c>
      <c r="E16" s="44">
        <v>0</v>
      </c>
      <c r="F16" s="39"/>
      <c r="G16" s="39"/>
      <c r="H16" s="40"/>
    </row>
    <row r="17" spans="1:8" ht="15" customHeight="1" outlineLevel="2">
      <c r="A17" s="43" t="s">
        <v>28</v>
      </c>
      <c r="B17" s="44">
        <v>17352839</v>
      </c>
      <c r="C17" s="44">
        <v>17352839</v>
      </c>
      <c r="D17" s="44">
        <v>11749644.83</v>
      </c>
      <c r="E17" s="44">
        <v>9895261.3399999999</v>
      </c>
      <c r="F17" s="39">
        <f t="shared" si="0"/>
        <v>118.74011636765927</v>
      </c>
      <c r="G17" s="39">
        <f t="shared" si="1"/>
        <v>67.7102163513417</v>
      </c>
      <c r="H17" s="40">
        <f t="shared" si="2"/>
        <v>67.7102163513417</v>
      </c>
    </row>
    <row r="18" spans="1:8" ht="15" customHeight="1" outlineLevel="2">
      <c r="A18" s="43" t="s">
        <v>30</v>
      </c>
      <c r="B18" s="44">
        <v>9336900</v>
      </c>
      <c r="C18" s="44">
        <v>9336900</v>
      </c>
      <c r="D18" s="44">
        <v>4076193.86</v>
      </c>
      <c r="E18" s="44">
        <v>3243672.61</v>
      </c>
      <c r="F18" s="39">
        <f t="shared" si="0"/>
        <v>125.66600733481546</v>
      </c>
      <c r="G18" s="39">
        <f t="shared" si="1"/>
        <v>43.656822499973224</v>
      </c>
      <c r="H18" s="40">
        <f t="shared" si="2"/>
        <v>43.656822499973224</v>
      </c>
    </row>
    <row r="19" spans="1:8" ht="25.5" outlineLevel="2">
      <c r="A19" s="43" t="s">
        <v>31</v>
      </c>
      <c r="B19" s="44"/>
      <c r="C19" s="44"/>
      <c r="D19" s="44">
        <v>1736.8</v>
      </c>
      <c r="E19" s="44">
        <v>10362.85</v>
      </c>
      <c r="F19" s="39"/>
      <c r="G19" s="39"/>
      <c r="H19" s="40"/>
    </row>
    <row r="20" spans="1:8" s="7" customFormat="1" ht="14.25" outlineLevel="2">
      <c r="A20" s="37" t="s">
        <v>32</v>
      </c>
      <c r="B20" s="41">
        <f>B21+B22+B23+B26+B28+B29</f>
        <v>60433187</v>
      </c>
      <c r="C20" s="41">
        <f>C21+C22+C23+C26+C28+C29</f>
        <v>60433187</v>
      </c>
      <c r="D20" s="41">
        <f>D21+D22+D23+D26+D28+D29</f>
        <v>31007784.690000001</v>
      </c>
      <c r="E20" s="41">
        <f>E21+E22+E23+E26+E28+E29</f>
        <v>29664336.009999994</v>
      </c>
      <c r="F20" s="42">
        <f t="shared" si="0"/>
        <v>104.52883448848181</v>
      </c>
      <c r="G20" s="42">
        <f t="shared" si="1"/>
        <v>51.309199844118766</v>
      </c>
      <c r="H20" s="40">
        <f t="shared" si="2"/>
        <v>51.309199844118766</v>
      </c>
    </row>
    <row r="21" spans="1:8" ht="25.5" outlineLevel="2">
      <c r="A21" s="43" t="s">
        <v>34</v>
      </c>
      <c r="B21" s="44">
        <v>18234355</v>
      </c>
      <c r="C21" s="44">
        <v>18234355</v>
      </c>
      <c r="D21" s="44">
        <v>9827777.6199999992</v>
      </c>
      <c r="E21" s="44">
        <v>3892316.14</v>
      </c>
      <c r="F21" s="39">
        <f t="shared" si="0"/>
        <v>252.49176239831326</v>
      </c>
      <c r="G21" s="39">
        <f t="shared" si="1"/>
        <v>53.897040065305291</v>
      </c>
      <c r="H21" s="40">
        <f t="shared" si="2"/>
        <v>53.897040065305291</v>
      </c>
    </row>
    <row r="22" spans="1:8" outlineLevel="2">
      <c r="A22" s="43" t="s">
        <v>36</v>
      </c>
      <c r="B22" s="44">
        <v>1675000</v>
      </c>
      <c r="C22" s="44">
        <v>1675000</v>
      </c>
      <c r="D22" s="44">
        <v>1202736.56</v>
      </c>
      <c r="E22" s="44">
        <v>1084344.99</v>
      </c>
      <c r="F22" s="39">
        <f t="shared" si="0"/>
        <v>110.91825674410134</v>
      </c>
      <c r="G22" s="39">
        <f t="shared" si="1"/>
        <v>71.805167761194028</v>
      </c>
      <c r="H22" s="40">
        <f t="shared" si="2"/>
        <v>71.805167761194028</v>
      </c>
    </row>
    <row r="23" spans="1:8" ht="25.5" outlineLevel="2">
      <c r="A23" s="43" t="s">
        <v>38</v>
      </c>
      <c r="B23" s="44">
        <f>B24+B25</f>
        <v>22791400</v>
      </c>
      <c r="C23" s="44">
        <f>C24+C25</f>
        <v>22791400</v>
      </c>
      <c r="D23" s="44">
        <f>D24+D25</f>
        <v>9630670.5600000005</v>
      </c>
      <c r="E23" s="44">
        <f>E24+E25</f>
        <v>10360824.149999999</v>
      </c>
      <c r="F23" s="39">
        <f t="shared" si="0"/>
        <v>92.95274604192565</v>
      </c>
      <c r="G23" s="39">
        <f t="shared" si="1"/>
        <v>42.255721719595989</v>
      </c>
      <c r="H23" s="40">
        <f t="shared" si="2"/>
        <v>42.255721719595989</v>
      </c>
    </row>
    <row r="24" spans="1:8" ht="15" customHeight="1" outlineLevel="3">
      <c r="A24" s="43" t="s">
        <v>40</v>
      </c>
      <c r="B24" s="44">
        <v>22791400</v>
      </c>
      <c r="C24" s="44">
        <v>22791400</v>
      </c>
      <c r="D24" s="44">
        <v>9490697.3100000005</v>
      </c>
      <c r="E24" s="44">
        <v>9048042.1999999993</v>
      </c>
      <c r="F24" s="39">
        <f t="shared" si="0"/>
        <v>104.89227503823977</v>
      </c>
      <c r="G24" s="39">
        <f t="shared" si="1"/>
        <v>41.641572303588198</v>
      </c>
      <c r="H24" s="40">
        <f t="shared" si="2"/>
        <v>41.641572303588198</v>
      </c>
    </row>
    <row r="25" spans="1:8" ht="15" customHeight="1" outlineLevel="3">
      <c r="A25" s="43" t="s">
        <v>42</v>
      </c>
      <c r="B25" s="44"/>
      <c r="C25" s="44"/>
      <c r="D25" s="44">
        <v>139973.25</v>
      </c>
      <c r="E25" s="44">
        <v>1312781.95</v>
      </c>
      <c r="F25" s="39">
        <f t="shared" si="0"/>
        <v>10.662338098112944</v>
      </c>
      <c r="G25" s="39"/>
      <c r="H25" s="40"/>
    </row>
    <row r="26" spans="1:8" ht="25.5" customHeight="1" outlineLevel="2">
      <c r="A26" s="43" t="s">
        <v>44</v>
      </c>
      <c r="B26" s="44">
        <v>15432432</v>
      </c>
      <c r="C26" s="44">
        <v>15432432</v>
      </c>
      <c r="D26" s="44">
        <v>9582915.3699999992</v>
      </c>
      <c r="E26" s="44">
        <v>13430556.27</v>
      </c>
      <c r="F26" s="39">
        <f t="shared" si="0"/>
        <v>71.351589445371502</v>
      </c>
      <c r="G26" s="39">
        <f t="shared" si="1"/>
        <v>62.095950722478477</v>
      </c>
      <c r="H26" s="40">
        <f t="shared" si="2"/>
        <v>62.095950722478477</v>
      </c>
    </row>
    <row r="27" spans="1:8" ht="25.5" outlineLevel="3">
      <c r="A27" s="43" t="s">
        <v>46</v>
      </c>
      <c r="B27" s="44">
        <v>14932432</v>
      </c>
      <c r="C27" s="44">
        <v>14932432</v>
      </c>
      <c r="D27" s="44">
        <v>9565359.3699999992</v>
      </c>
      <c r="E27" s="44">
        <v>13430556.27</v>
      </c>
      <c r="F27" s="39">
        <f t="shared" si="0"/>
        <v>71.220872596068574</v>
      </c>
      <c r="G27" s="39">
        <f t="shared" si="1"/>
        <v>64.057612115695548</v>
      </c>
      <c r="H27" s="40">
        <f t="shared" si="2"/>
        <v>64.057612115695548</v>
      </c>
    </row>
    <row r="28" spans="1:8" outlineLevel="2">
      <c r="A28" s="43" t="s">
        <v>48</v>
      </c>
      <c r="B28" s="44">
        <v>2300000</v>
      </c>
      <c r="C28" s="44">
        <v>2300000</v>
      </c>
      <c r="D28" s="44">
        <v>761537.78</v>
      </c>
      <c r="E28" s="45">
        <v>855322.22</v>
      </c>
      <c r="F28" s="39">
        <f t="shared" si="0"/>
        <v>89.035191906975129</v>
      </c>
      <c r="G28" s="39">
        <f t="shared" si="1"/>
        <v>33.110338260869568</v>
      </c>
      <c r="H28" s="40">
        <f t="shared" si="2"/>
        <v>33.110338260869568</v>
      </c>
    </row>
    <row r="29" spans="1:8" ht="15" customHeight="1" outlineLevel="2">
      <c r="A29" s="43" t="s">
        <v>50</v>
      </c>
      <c r="B29" s="44">
        <f>B30+B31</f>
        <v>0</v>
      </c>
      <c r="C29" s="44">
        <f>C30+C31</f>
        <v>0</v>
      </c>
      <c r="D29" s="44">
        <f>D30+D31</f>
        <v>2146.8000000000002</v>
      </c>
      <c r="E29" s="44">
        <f>E30+E31</f>
        <v>40972.239999999998</v>
      </c>
      <c r="F29" s="39"/>
      <c r="G29" s="39"/>
      <c r="H29" s="40"/>
    </row>
    <row r="30" spans="1:8" ht="15" customHeight="1" outlineLevel="3">
      <c r="A30" s="43" t="s">
        <v>52</v>
      </c>
      <c r="B30" s="44"/>
      <c r="C30" s="44"/>
      <c r="D30" s="44">
        <v>0</v>
      </c>
      <c r="E30" s="44">
        <v>2460</v>
      </c>
      <c r="F30" s="39"/>
      <c r="G30" s="39"/>
      <c r="H30" s="40"/>
    </row>
    <row r="31" spans="1:8" ht="15" customHeight="1" outlineLevel="3">
      <c r="A31" s="43" t="s">
        <v>54</v>
      </c>
      <c r="B31" s="44"/>
      <c r="C31" s="44"/>
      <c r="D31" s="44">
        <v>2146.8000000000002</v>
      </c>
      <c r="E31" s="44">
        <v>38512.239999999998</v>
      </c>
      <c r="F31" s="39"/>
      <c r="G31" s="39"/>
      <c r="H31" s="40"/>
    </row>
    <row r="32" spans="1:8">
      <c r="A32" s="32" t="s">
        <v>55</v>
      </c>
      <c r="B32" s="33">
        <f>B33+B38+B39+B40</f>
        <v>3294305984.6300001</v>
      </c>
      <c r="C32" s="33">
        <f>C33+C38+C39+C40</f>
        <v>3768812551.5900002</v>
      </c>
      <c r="D32" s="33">
        <f>D33+D38+D39+D40</f>
        <v>923934579.67999995</v>
      </c>
      <c r="E32" s="33">
        <f>E33+E38+E39+E40</f>
        <v>625605019.68999994</v>
      </c>
      <c r="F32" s="42">
        <f t="shared" si="0"/>
        <v>147.68656749874361</v>
      </c>
      <c r="G32" s="42">
        <f t="shared" si="1"/>
        <v>28.046410503175274</v>
      </c>
      <c r="H32" s="40">
        <f t="shared" si="2"/>
        <v>24.515270182121611</v>
      </c>
    </row>
    <row r="33" spans="1:8" ht="46.5" customHeight="1">
      <c r="A33" s="46" t="s">
        <v>56</v>
      </c>
      <c r="B33" s="33">
        <f>B34+B35+B36+B37</f>
        <v>3257479784.6300001</v>
      </c>
      <c r="C33" s="33">
        <f>C34+C35+C36+C37</f>
        <v>3731986351.5900002</v>
      </c>
      <c r="D33" s="33">
        <f>D34+D35+D36+D37</f>
        <v>923852965.03999996</v>
      </c>
      <c r="E33" s="33">
        <f>E34+E35+E36+E37</f>
        <v>630182979.61000001</v>
      </c>
      <c r="F33" s="42">
        <f t="shared" si="0"/>
        <v>146.60074850192603</v>
      </c>
      <c r="G33" s="42">
        <f t="shared" si="1"/>
        <v>28.360973087203227</v>
      </c>
      <c r="H33" s="40">
        <f t="shared" si="2"/>
        <v>24.754993132447968</v>
      </c>
    </row>
    <row r="34" spans="1:8">
      <c r="A34" s="47" t="s">
        <v>57</v>
      </c>
      <c r="B34" s="48">
        <v>0</v>
      </c>
      <c r="C34" s="48">
        <v>2187360</v>
      </c>
      <c r="D34" s="48">
        <v>729120</v>
      </c>
      <c r="E34" s="48">
        <v>2729120</v>
      </c>
      <c r="F34" s="39"/>
      <c r="G34" s="39"/>
      <c r="H34" s="40"/>
    </row>
    <row r="35" spans="1:8" ht="26.25">
      <c r="A35" s="47" t="s">
        <v>58</v>
      </c>
      <c r="B35" s="48">
        <v>1709204215.6199999</v>
      </c>
      <c r="C35" s="48">
        <v>1920088352.8199999</v>
      </c>
      <c r="D35" s="48">
        <v>78681375.890000001</v>
      </c>
      <c r="E35" s="48">
        <v>55809784.840000004</v>
      </c>
      <c r="F35" s="39">
        <f t="shared" si="0"/>
        <v>140.98132812296288</v>
      </c>
      <c r="G35" s="39">
        <f t="shared" si="1"/>
        <v>4.6033923372614058</v>
      </c>
      <c r="H35" s="40">
        <f t="shared" si="2"/>
        <v>4.0977997587684989</v>
      </c>
    </row>
    <row r="36" spans="1:8">
      <c r="A36" s="47" t="s">
        <v>59</v>
      </c>
      <c r="B36" s="48">
        <v>1402918081.01</v>
      </c>
      <c r="C36" s="48">
        <v>1398742122.6400001</v>
      </c>
      <c r="D36" s="48">
        <v>571493393.54999995</v>
      </c>
      <c r="E36" s="48">
        <v>554955406.78999996</v>
      </c>
      <c r="F36" s="39">
        <f t="shared" si="0"/>
        <v>102.98005687621998</v>
      </c>
      <c r="G36" s="39">
        <f t="shared" si="1"/>
        <v>40.736048760492551</v>
      </c>
      <c r="H36" s="40">
        <f t="shared" si="2"/>
        <v>40.857666634887458</v>
      </c>
    </row>
    <row r="37" spans="1:8">
      <c r="A37" s="47" t="s">
        <v>60</v>
      </c>
      <c r="B37" s="48">
        <v>145357488</v>
      </c>
      <c r="C37" s="48">
        <v>410968516.13</v>
      </c>
      <c r="D37" s="48">
        <v>272949075.60000002</v>
      </c>
      <c r="E37" s="48">
        <v>16688667.98</v>
      </c>
      <c r="F37" s="39">
        <f t="shared" si="0"/>
        <v>1635.5354179680912</v>
      </c>
      <c r="G37" s="39">
        <f t="shared" si="1"/>
        <v>187.77778795957181</v>
      </c>
      <c r="H37" s="40">
        <f t="shared" si="2"/>
        <v>66.416054974308338</v>
      </c>
    </row>
    <row r="38" spans="1:8" ht="26.25">
      <c r="A38" s="47" t="s">
        <v>61</v>
      </c>
      <c r="B38" s="48">
        <v>36826200</v>
      </c>
      <c r="C38" s="48">
        <v>36826200</v>
      </c>
      <c r="D38" s="48"/>
      <c r="E38" s="48"/>
      <c r="F38" s="39"/>
      <c r="G38" s="39">
        <f t="shared" si="1"/>
        <v>0</v>
      </c>
      <c r="H38" s="40">
        <f t="shared" si="2"/>
        <v>0</v>
      </c>
    </row>
    <row r="39" spans="1:8" ht="51.75">
      <c r="A39" s="47" t="s">
        <v>62</v>
      </c>
      <c r="B39" s="48"/>
      <c r="C39" s="48">
        <v>421208.4</v>
      </c>
      <c r="D39" s="48">
        <v>653991.26</v>
      </c>
      <c r="E39" s="48">
        <v>945762.15</v>
      </c>
      <c r="F39" s="39">
        <f t="shared" si="0"/>
        <v>69.149654593387993</v>
      </c>
      <c r="G39" s="39"/>
      <c r="H39" s="40">
        <f t="shared" si="2"/>
        <v>155.26548378427401</v>
      </c>
    </row>
    <row r="40" spans="1:8" ht="39">
      <c r="A40" s="47" t="s">
        <v>63</v>
      </c>
      <c r="B40" s="48"/>
      <c r="C40" s="48">
        <v>-421208.4</v>
      </c>
      <c r="D40" s="48">
        <v>-572376.62</v>
      </c>
      <c r="E40" s="48">
        <v>-5523722.0700000003</v>
      </c>
      <c r="F40" s="39">
        <f t="shared" si="0"/>
        <v>10.362154589722143</v>
      </c>
      <c r="G40" s="39"/>
      <c r="H40" s="40">
        <f t="shared" si="2"/>
        <v>135.88917504969035</v>
      </c>
    </row>
    <row r="41" spans="1:8" s="7" customFormat="1" ht="14.25">
      <c r="A41" s="32" t="s">
        <v>64</v>
      </c>
      <c r="B41" s="33">
        <v>-37278618.700000003</v>
      </c>
      <c r="C41" s="33">
        <v>-81677050.579999998</v>
      </c>
      <c r="D41" s="33">
        <v>88289912</v>
      </c>
      <c r="E41" s="33">
        <v>49359589.409999996</v>
      </c>
      <c r="F41" s="39">
        <f t="shared" si="0"/>
        <v>178.87083959842042</v>
      </c>
      <c r="G41" s="39">
        <f t="shared" si="1"/>
        <v>-236.83793841857127</v>
      </c>
      <c r="H41" s="40">
        <f t="shared" si="2"/>
        <v>-108.0963518798012</v>
      </c>
    </row>
    <row r="42" spans="1:8">
      <c r="E42" s="13"/>
      <c r="F42" s="13"/>
    </row>
    <row r="43" spans="1:8">
      <c r="E43" s="13"/>
      <c r="F43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ageMargins left="0.98425196850393704" right="0.19685039370078741" top="0.39370078740157483" bottom="0.39370078740157483" header="0.39370078740157483" footer="0.39370078740157483"/>
  <pageSetup paperSize="9" scale="65" fitToWidth="0" fitToHeight="0" orientation="landscape" errors="blank" r:id="rId1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>
  <sheetPr codeName="Лист7">
    <pageSetUpPr autoPageBreaks="0"/>
  </sheetPr>
  <dimension ref="A1:I43"/>
  <sheetViews>
    <sheetView showGridLines="0" showZeros="0" topLeftCell="B14" workbookViewId="0">
      <pane xSplit="1" topLeftCell="C1" activePane="topRight" state="frozen"/>
      <selection activeCell="B1" sqref="B1"/>
      <selection pane="topRight" activeCell="E7" sqref="E7:E41"/>
    </sheetView>
  </sheetViews>
  <sheetFormatPr defaultRowHeight="15" outlineLevelRow="3"/>
  <cols>
    <col min="1" max="1" width="113.7109375" style="2" hidden="1" customWidth="1"/>
    <col min="2" max="2" width="62.85546875" style="2" customWidth="1"/>
    <col min="3" max="4" width="17.28515625" style="2" bestFit="1" customWidth="1"/>
    <col min="5" max="5" width="15.7109375" style="2" customWidth="1"/>
    <col min="6" max="6" width="17.28515625" style="2" bestFit="1" customWidth="1"/>
    <col min="7" max="7" width="11.7109375" style="2" customWidth="1"/>
    <col min="8" max="8" width="9.28515625" style="2" customWidth="1"/>
    <col min="9" max="9" width="7.7109375" style="2" customWidth="1"/>
    <col min="10" max="255" width="9.140625" style="2"/>
    <col min="256" max="256" width="0" style="2" hidden="1" customWidth="1"/>
    <col min="257" max="257" width="62.85546875" style="2" customWidth="1"/>
    <col min="258" max="259" width="17.28515625" style="2" bestFit="1" customWidth="1"/>
    <col min="260" max="260" width="15.7109375" style="2" customWidth="1"/>
    <col min="261" max="262" width="17.28515625" style="2" bestFit="1" customWidth="1"/>
    <col min="263" max="263" width="15" style="2" customWidth="1"/>
    <col min="264" max="264" width="16.7109375" style="2" customWidth="1"/>
    <col min="265" max="265" width="14.7109375" style="2" customWidth="1"/>
    <col min="266" max="511" width="9.140625" style="2"/>
    <col min="512" max="512" width="0" style="2" hidden="1" customWidth="1"/>
    <col min="513" max="513" width="62.85546875" style="2" customWidth="1"/>
    <col min="514" max="515" width="17.28515625" style="2" bestFit="1" customWidth="1"/>
    <col min="516" max="516" width="15.7109375" style="2" customWidth="1"/>
    <col min="517" max="518" width="17.28515625" style="2" bestFit="1" customWidth="1"/>
    <col min="519" max="519" width="15" style="2" customWidth="1"/>
    <col min="520" max="520" width="16.7109375" style="2" customWidth="1"/>
    <col min="521" max="521" width="14.7109375" style="2" customWidth="1"/>
    <col min="522" max="767" width="9.140625" style="2"/>
    <col min="768" max="768" width="0" style="2" hidden="1" customWidth="1"/>
    <col min="769" max="769" width="62.85546875" style="2" customWidth="1"/>
    <col min="770" max="771" width="17.28515625" style="2" bestFit="1" customWidth="1"/>
    <col min="772" max="772" width="15.7109375" style="2" customWidth="1"/>
    <col min="773" max="774" width="17.28515625" style="2" bestFit="1" customWidth="1"/>
    <col min="775" max="775" width="15" style="2" customWidth="1"/>
    <col min="776" max="776" width="16.7109375" style="2" customWidth="1"/>
    <col min="777" max="777" width="14.7109375" style="2" customWidth="1"/>
    <col min="778" max="1023" width="9.140625" style="2"/>
    <col min="1024" max="1024" width="0" style="2" hidden="1" customWidth="1"/>
    <col min="1025" max="1025" width="62.85546875" style="2" customWidth="1"/>
    <col min="1026" max="1027" width="17.28515625" style="2" bestFit="1" customWidth="1"/>
    <col min="1028" max="1028" width="15.7109375" style="2" customWidth="1"/>
    <col min="1029" max="1030" width="17.28515625" style="2" bestFit="1" customWidth="1"/>
    <col min="1031" max="1031" width="15" style="2" customWidth="1"/>
    <col min="1032" max="1032" width="16.7109375" style="2" customWidth="1"/>
    <col min="1033" max="1033" width="14.7109375" style="2" customWidth="1"/>
    <col min="1034" max="1279" width="9.140625" style="2"/>
    <col min="1280" max="1280" width="0" style="2" hidden="1" customWidth="1"/>
    <col min="1281" max="1281" width="62.85546875" style="2" customWidth="1"/>
    <col min="1282" max="1283" width="17.28515625" style="2" bestFit="1" customWidth="1"/>
    <col min="1284" max="1284" width="15.7109375" style="2" customWidth="1"/>
    <col min="1285" max="1286" width="17.28515625" style="2" bestFit="1" customWidth="1"/>
    <col min="1287" max="1287" width="15" style="2" customWidth="1"/>
    <col min="1288" max="1288" width="16.7109375" style="2" customWidth="1"/>
    <col min="1289" max="1289" width="14.7109375" style="2" customWidth="1"/>
    <col min="1290" max="1535" width="9.140625" style="2"/>
    <col min="1536" max="1536" width="0" style="2" hidden="1" customWidth="1"/>
    <col min="1537" max="1537" width="62.85546875" style="2" customWidth="1"/>
    <col min="1538" max="1539" width="17.28515625" style="2" bestFit="1" customWidth="1"/>
    <col min="1540" max="1540" width="15.7109375" style="2" customWidth="1"/>
    <col min="1541" max="1542" width="17.28515625" style="2" bestFit="1" customWidth="1"/>
    <col min="1543" max="1543" width="15" style="2" customWidth="1"/>
    <col min="1544" max="1544" width="16.7109375" style="2" customWidth="1"/>
    <col min="1545" max="1545" width="14.7109375" style="2" customWidth="1"/>
    <col min="1546" max="1791" width="9.140625" style="2"/>
    <col min="1792" max="1792" width="0" style="2" hidden="1" customWidth="1"/>
    <col min="1793" max="1793" width="62.85546875" style="2" customWidth="1"/>
    <col min="1794" max="1795" width="17.28515625" style="2" bestFit="1" customWidth="1"/>
    <col min="1796" max="1796" width="15.7109375" style="2" customWidth="1"/>
    <col min="1797" max="1798" width="17.28515625" style="2" bestFit="1" customWidth="1"/>
    <col min="1799" max="1799" width="15" style="2" customWidth="1"/>
    <col min="1800" max="1800" width="16.7109375" style="2" customWidth="1"/>
    <col min="1801" max="1801" width="14.7109375" style="2" customWidth="1"/>
    <col min="1802" max="2047" width="9.140625" style="2"/>
    <col min="2048" max="2048" width="0" style="2" hidden="1" customWidth="1"/>
    <col min="2049" max="2049" width="62.85546875" style="2" customWidth="1"/>
    <col min="2050" max="2051" width="17.28515625" style="2" bestFit="1" customWidth="1"/>
    <col min="2052" max="2052" width="15.7109375" style="2" customWidth="1"/>
    <col min="2053" max="2054" width="17.28515625" style="2" bestFit="1" customWidth="1"/>
    <col min="2055" max="2055" width="15" style="2" customWidth="1"/>
    <col min="2056" max="2056" width="16.7109375" style="2" customWidth="1"/>
    <col min="2057" max="2057" width="14.7109375" style="2" customWidth="1"/>
    <col min="2058" max="2303" width="9.140625" style="2"/>
    <col min="2304" max="2304" width="0" style="2" hidden="1" customWidth="1"/>
    <col min="2305" max="2305" width="62.85546875" style="2" customWidth="1"/>
    <col min="2306" max="2307" width="17.28515625" style="2" bestFit="1" customWidth="1"/>
    <col min="2308" max="2308" width="15.7109375" style="2" customWidth="1"/>
    <col min="2309" max="2310" width="17.28515625" style="2" bestFit="1" customWidth="1"/>
    <col min="2311" max="2311" width="15" style="2" customWidth="1"/>
    <col min="2312" max="2312" width="16.7109375" style="2" customWidth="1"/>
    <col min="2313" max="2313" width="14.7109375" style="2" customWidth="1"/>
    <col min="2314" max="2559" width="9.140625" style="2"/>
    <col min="2560" max="2560" width="0" style="2" hidden="1" customWidth="1"/>
    <col min="2561" max="2561" width="62.85546875" style="2" customWidth="1"/>
    <col min="2562" max="2563" width="17.28515625" style="2" bestFit="1" customWidth="1"/>
    <col min="2564" max="2564" width="15.7109375" style="2" customWidth="1"/>
    <col min="2565" max="2566" width="17.28515625" style="2" bestFit="1" customWidth="1"/>
    <col min="2567" max="2567" width="15" style="2" customWidth="1"/>
    <col min="2568" max="2568" width="16.7109375" style="2" customWidth="1"/>
    <col min="2569" max="2569" width="14.7109375" style="2" customWidth="1"/>
    <col min="2570" max="2815" width="9.140625" style="2"/>
    <col min="2816" max="2816" width="0" style="2" hidden="1" customWidth="1"/>
    <col min="2817" max="2817" width="62.85546875" style="2" customWidth="1"/>
    <col min="2818" max="2819" width="17.28515625" style="2" bestFit="1" customWidth="1"/>
    <col min="2820" max="2820" width="15.7109375" style="2" customWidth="1"/>
    <col min="2821" max="2822" width="17.28515625" style="2" bestFit="1" customWidth="1"/>
    <col min="2823" max="2823" width="15" style="2" customWidth="1"/>
    <col min="2824" max="2824" width="16.7109375" style="2" customWidth="1"/>
    <col min="2825" max="2825" width="14.7109375" style="2" customWidth="1"/>
    <col min="2826" max="3071" width="9.140625" style="2"/>
    <col min="3072" max="3072" width="0" style="2" hidden="1" customWidth="1"/>
    <col min="3073" max="3073" width="62.85546875" style="2" customWidth="1"/>
    <col min="3074" max="3075" width="17.28515625" style="2" bestFit="1" customWidth="1"/>
    <col min="3076" max="3076" width="15.7109375" style="2" customWidth="1"/>
    <col min="3077" max="3078" width="17.28515625" style="2" bestFit="1" customWidth="1"/>
    <col min="3079" max="3079" width="15" style="2" customWidth="1"/>
    <col min="3080" max="3080" width="16.7109375" style="2" customWidth="1"/>
    <col min="3081" max="3081" width="14.7109375" style="2" customWidth="1"/>
    <col min="3082" max="3327" width="9.140625" style="2"/>
    <col min="3328" max="3328" width="0" style="2" hidden="1" customWidth="1"/>
    <col min="3329" max="3329" width="62.85546875" style="2" customWidth="1"/>
    <col min="3330" max="3331" width="17.28515625" style="2" bestFit="1" customWidth="1"/>
    <col min="3332" max="3332" width="15.7109375" style="2" customWidth="1"/>
    <col min="3333" max="3334" width="17.28515625" style="2" bestFit="1" customWidth="1"/>
    <col min="3335" max="3335" width="15" style="2" customWidth="1"/>
    <col min="3336" max="3336" width="16.7109375" style="2" customWidth="1"/>
    <col min="3337" max="3337" width="14.7109375" style="2" customWidth="1"/>
    <col min="3338" max="3583" width="9.140625" style="2"/>
    <col min="3584" max="3584" width="0" style="2" hidden="1" customWidth="1"/>
    <col min="3585" max="3585" width="62.85546875" style="2" customWidth="1"/>
    <col min="3586" max="3587" width="17.28515625" style="2" bestFit="1" customWidth="1"/>
    <col min="3588" max="3588" width="15.7109375" style="2" customWidth="1"/>
    <col min="3589" max="3590" width="17.28515625" style="2" bestFit="1" customWidth="1"/>
    <col min="3591" max="3591" width="15" style="2" customWidth="1"/>
    <col min="3592" max="3592" width="16.7109375" style="2" customWidth="1"/>
    <col min="3593" max="3593" width="14.7109375" style="2" customWidth="1"/>
    <col min="3594" max="3839" width="9.140625" style="2"/>
    <col min="3840" max="3840" width="0" style="2" hidden="1" customWidth="1"/>
    <col min="3841" max="3841" width="62.85546875" style="2" customWidth="1"/>
    <col min="3842" max="3843" width="17.28515625" style="2" bestFit="1" customWidth="1"/>
    <col min="3844" max="3844" width="15.7109375" style="2" customWidth="1"/>
    <col min="3845" max="3846" width="17.28515625" style="2" bestFit="1" customWidth="1"/>
    <col min="3847" max="3847" width="15" style="2" customWidth="1"/>
    <col min="3848" max="3848" width="16.7109375" style="2" customWidth="1"/>
    <col min="3849" max="3849" width="14.7109375" style="2" customWidth="1"/>
    <col min="3850" max="4095" width="9.140625" style="2"/>
    <col min="4096" max="4096" width="0" style="2" hidden="1" customWidth="1"/>
    <col min="4097" max="4097" width="62.85546875" style="2" customWidth="1"/>
    <col min="4098" max="4099" width="17.28515625" style="2" bestFit="1" customWidth="1"/>
    <col min="4100" max="4100" width="15.7109375" style="2" customWidth="1"/>
    <col min="4101" max="4102" width="17.28515625" style="2" bestFit="1" customWidth="1"/>
    <col min="4103" max="4103" width="15" style="2" customWidth="1"/>
    <col min="4104" max="4104" width="16.7109375" style="2" customWidth="1"/>
    <col min="4105" max="4105" width="14.7109375" style="2" customWidth="1"/>
    <col min="4106" max="4351" width="9.140625" style="2"/>
    <col min="4352" max="4352" width="0" style="2" hidden="1" customWidth="1"/>
    <col min="4353" max="4353" width="62.85546875" style="2" customWidth="1"/>
    <col min="4354" max="4355" width="17.28515625" style="2" bestFit="1" customWidth="1"/>
    <col min="4356" max="4356" width="15.7109375" style="2" customWidth="1"/>
    <col min="4357" max="4358" width="17.28515625" style="2" bestFit="1" customWidth="1"/>
    <col min="4359" max="4359" width="15" style="2" customWidth="1"/>
    <col min="4360" max="4360" width="16.7109375" style="2" customWidth="1"/>
    <col min="4361" max="4361" width="14.7109375" style="2" customWidth="1"/>
    <col min="4362" max="4607" width="9.140625" style="2"/>
    <col min="4608" max="4608" width="0" style="2" hidden="1" customWidth="1"/>
    <col min="4609" max="4609" width="62.85546875" style="2" customWidth="1"/>
    <col min="4610" max="4611" width="17.28515625" style="2" bestFit="1" customWidth="1"/>
    <col min="4612" max="4612" width="15.7109375" style="2" customWidth="1"/>
    <col min="4613" max="4614" width="17.28515625" style="2" bestFit="1" customWidth="1"/>
    <col min="4615" max="4615" width="15" style="2" customWidth="1"/>
    <col min="4616" max="4616" width="16.7109375" style="2" customWidth="1"/>
    <col min="4617" max="4617" width="14.7109375" style="2" customWidth="1"/>
    <col min="4618" max="4863" width="9.140625" style="2"/>
    <col min="4864" max="4864" width="0" style="2" hidden="1" customWidth="1"/>
    <col min="4865" max="4865" width="62.85546875" style="2" customWidth="1"/>
    <col min="4866" max="4867" width="17.28515625" style="2" bestFit="1" customWidth="1"/>
    <col min="4868" max="4868" width="15.7109375" style="2" customWidth="1"/>
    <col min="4869" max="4870" width="17.28515625" style="2" bestFit="1" customWidth="1"/>
    <col min="4871" max="4871" width="15" style="2" customWidth="1"/>
    <col min="4872" max="4872" width="16.7109375" style="2" customWidth="1"/>
    <col min="4873" max="4873" width="14.7109375" style="2" customWidth="1"/>
    <col min="4874" max="5119" width="9.140625" style="2"/>
    <col min="5120" max="5120" width="0" style="2" hidden="1" customWidth="1"/>
    <col min="5121" max="5121" width="62.85546875" style="2" customWidth="1"/>
    <col min="5122" max="5123" width="17.28515625" style="2" bestFit="1" customWidth="1"/>
    <col min="5124" max="5124" width="15.7109375" style="2" customWidth="1"/>
    <col min="5125" max="5126" width="17.28515625" style="2" bestFit="1" customWidth="1"/>
    <col min="5127" max="5127" width="15" style="2" customWidth="1"/>
    <col min="5128" max="5128" width="16.7109375" style="2" customWidth="1"/>
    <col min="5129" max="5129" width="14.7109375" style="2" customWidth="1"/>
    <col min="5130" max="5375" width="9.140625" style="2"/>
    <col min="5376" max="5376" width="0" style="2" hidden="1" customWidth="1"/>
    <col min="5377" max="5377" width="62.85546875" style="2" customWidth="1"/>
    <col min="5378" max="5379" width="17.28515625" style="2" bestFit="1" customWidth="1"/>
    <col min="5380" max="5380" width="15.7109375" style="2" customWidth="1"/>
    <col min="5381" max="5382" width="17.28515625" style="2" bestFit="1" customWidth="1"/>
    <col min="5383" max="5383" width="15" style="2" customWidth="1"/>
    <col min="5384" max="5384" width="16.7109375" style="2" customWidth="1"/>
    <col min="5385" max="5385" width="14.7109375" style="2" customWidth="1"/>
    <col min="5386" max="5631" width="9.140625" style="2"/>
    <col min="5632" max="5632" width="0" style="2" hidden="1" customWidth="1"/>
    <col min="5633" max="5633" width="62.85546875" style="2" customWidth="1"/>
    <col min="5634" max="5635" width="17.28515625" style="2" bestFit="1" customWidth="1"/>
    <col min="5636" max="5636" width="15.7109375" style="2" customWidth="1"/>
    <col min="5637" max="5638" width="17.28515625" style="2" bestFit="1" customWidth="1"/>
    <col min="5639" max="5639" width="15" style="2" customWidth="1"/>
    <col min="5640" max="5640" width="16.7109375" style="2" customWidth="1"/>
    <col min="5641" max="5641" width="14.7109375" style="2" customWidth="1"/>
    <col min="5642" max="5887" width="9.140625" style="2"/>
    <col min="5888" max="5888" width="0" style="2" hidden="1" customWidth="1"/>
    <col min="5889" max="5889" width="62.85546875" style="2" customWidth="1"/>
    <col min="5890" max="5891" width="17.28515625" style="2" bestFit="1" customWidth="1"/>
    <col min="5892" max="5892" width="15.7109375" style="2" customWidth="1"/>
    <col min="5893" max="5894" width="17.28515625" style="2" bestFit="1" customWidth="1"/>
    <col min="5895" max="5895" width="15" style="2" customWidth="1"/>
    <col min="5896" max="5896" width="16.7109375" style="2" customWidth="1"/>
    <col min="5897" max="5897" width="14.7109375" style="2" customWidth="1"/>
    <col min="5898" max="6143" width="9.140625" style="2"/>
    <col min="6144" max="6144" width="0" style="2" hidden="1" customWidth="1"/>
    <col min="6145" max="6145" width="62.85546875" style="2" customWidth="1"/>
    <col min="6146" max="6147" width="17.28515625" style="2" bestFit="1" customWidth="1"/>
    <col min="6148" max="6148" width="15.7109375" style="2" customWidth="1"/>
    <col min="6149" max="6150" width="17.28515625" style="2" bestFit="1" customWidth="1"/>
    <col min="6151" max="6151" width="15" style="2" customWidth="1"/>
    <col min="6152" max="6152" width="16.7109375" style="2" customWidth="1"/>
    <col min="6153" max="6153" width="14.7109375" style="2" customWidth="1"/>
    <col min="6154" max="6399" width="9.140625" style="2"/>
    <col min="6400" max="6400" width="0" style="2" hidden="1" customWidth="1"/>
    <col min="6401" max="6401" width="62.85546875" style="2" customWidth="1"/>
    <col min="6402" max="6403" width="17.28515625" style="2" bestFit="1" customWidth="1"/>
    <col min="6404" max="6404" width="15.7109375" style="2" customWidth="1"/>
    <col min="6405" max="6406" width="17.28515625" style="2" bestFit="1" customWidth="1"/>
    <col min="6407" max="6407" width="15" style="2" customWidth="1"/>
    <col min="6408" max="6408" width="16.7109375" style="2" customWidth="1"/>
    <col min="6409" max="6409" width="14.7109375" style="2" customWidth="1"/>
    <col min="6410" max="6655" width="9.140625" style="2"/>
    <col min="6656" max="6656" width="0" style="2" hidden="1" customWidth="1"/>
    <col min="6657" max="6657" width="62.85546875" style="2" customWidth="1"/>
    <col min="6658" max="6659" width="17.28515625" style="2" bestFit="1" customWidth="1"/>
    <col min="6660" max="6660" width="15.7109375" style="2" customWidth="1"/>
    <col min="6661" max="6662" width="17.28515625" style="2" bestFit="1" customWidth="1"/>
    <col min="6663" max="6663" width="15" style="2" customWidth="1"/>
    <col min="6664" max="6664" width="16.7109375" style="2" customWidth="1"/>
    <col min="6665" max="6665" width="14.7109375" style="2" customWidth="1"/>
    <col min="6666" max="6911" width="9.140625" style="2"/>
    <col min="6912" max="6912" width="0" style="2" hidden="1" customWidth="1"/>
    <col min="6913" max="6913" width="62.85546875" style="2" customWidth="1"/>
    <col min="6914" max="6915" width="17.28515625" style="2" bestFit="1" customWidth="1"/>
    <col min="6916" max="6916" width="15.7109375" style="2" customWidth="1"/>
    <col min="6917" max="6918" width="17.28515625" style="2" bestFit="1" customWidth="1"/>
    <col min="6919" max="6919" width="15" style="2" customWidth="1"/>
    <col min="6920" max="6920" width="16.7109375" style="2" customWidth="1"/>
    <col min="6921" max="6921" width="14.7109375" style="2" customWidth="1"/>
    <col min="6922" max="7167" width="9.140625" style="2"/>
    <col min="7168" max="7168" width="0" style="2" hidden="1" customWidth="1"/>
    <col min="7169" max="7169" width="62.85546875" style="2" customWidth="1"/>
    <col min="7170" max="7171" width="17.28515625" style="2" bestFit="1" customWidth="1"/>
    <col min="7172" max="7172" width="15.7109375" style="2" customWidth="1"/>
    <col min="7173" max="7174" width="17.28515625" style="2" bestFit="1" customWidth="1"/>
    <col min="7175" max="7175" width="15" style="2" customWidth="1"/>
    <col min="7176" max="7176" width="16.7109375" style="2" customWidth="1"/>
    <col min="7177" max="7177" width="14.7109375" style="2" customWidth="1"/>
    <col min="7178" max="7423" width="9.140625" style="2"/>
    <col min="7424" max="7424" width="0" style="2" hidden="1" customWidth="1"/>
    <col min="7425" max="7425" width="62.85546875" style="2" customWidth="1"/>
    <col min="7426" max="7427" width="17.28515625" style="2" bestFit="1" customWidth="1"/>
    <col min="7428" max="7428" width="15.7109375" style="2" customWidth="1"/>
    <col min="7429" max="7430" width="17.28515625" style="2" bestFit="1" customWidth="1"/>
    <col min="7431" max="7431" width="15" style="2" customWidth="1"/>
    <col min="7432" max="7432" width="16.7109375" style="2" customWidth="1"/>
    <col min="7433" max="7433" width="14.7109375" style="2" customWidth="1"/>
    <col min="7434" max="7679" width="9.140625" style="2"/>
    <col min="7680" max="7680" width="0" style="2" hidden="1" customWidth="1"/>
    <col min="7681" max="7681" width="62.85546875" style="2" customWidth="1"/>
    <col min="7682" max="7683" width="17.28515625" style="2" bestFit="1" customWidth="1"/>
    <col min="7684" max="7684" width="15.7109375" style="2" customWidth="1"/>
    <col min="7685" max="7686" width="17.28515625" style="2" bestFit="1" customWidth="1"/>
    <col min="7687" max="7687" width="15" style="2" customWidth="1"/>
    <col min="7688" max="7688" width="16.7109375" style="2" customWidth="1"/>
    <col min="7689" max="7689" width="14.7109375" style="2" customWidth="1"/>
    <col min="7690" max="7935" width="9.140625" style="2"/>
    <col min="7936" max="7936" width="0" style="2" hidden="1" customWidth="1"/>
    <col min="7937" max="7937" width="62.85546875" style="2" customWidth="1"/>
    <col min="7938" max="7939" width="17.28515625" style="2" bestFit="1" customWidth="1"/>
    <col min="7940" max="7940" width="15.7109375" style="2" customWidth="1"/>
    <col min="7941" max="7942" width="17.28515625" style="2" bestFit="1" customWidth="1"/>
    <col min="7943" max="7943" width="15" style="2" customWidth="1"/>
    <col min="7944" max="7944" width="16.7109375" style="2" customWidth="1"/>
    <col min="7945" max="7945" width="14.7109375" style="2" customWidth="1"/>
    <col min="7946" max="8191" width="9.140625" style="2"/>
    <col min="8192" max="8192" width="0" style="2" hidden="1" customWidth="1"/>
    <col min="8193" max="8193" width="62.85546875" style="2" customWidth="1"/>
    <col min="8194" max="8195" width="17.28515625" style="2" bestFit="1" customWidth="1"/>
    <col min="8196" max="8196" width="15.7109375" style="2" customWidth="1"/>
    <col min="8197" max="8198" width="17.28515625" style="2" bestFit="1" customWidth="1"/>
    <col min="8199" max="8199" width="15" style="2" customWidth="1"/>
    <col min="8200" max="8200" width="16.7109375" style="2" customWidth="1"/>
    <col min="8201" max="8201" width="14.7109375" style="2" customWidth="1"/>
    <col min="8202" max="8447" width="9.140625" style="2"/>
    <col min="8448" max="8448" width="0" style="2" hidden="1" customWidth="1"/>
    <col min="8449" max="8449" width="62.85546875" style="2" customWidth="1"/>
    <col min="8450" max="8451" width="17.28515625" style="2" bestFit="1" customWidth="1"/>
    <col min="8452" max="8452" width="15.7109375" style="2" customWidth="1"/>
    <col min="8453" max="8454" width="17.28515625" style="2" bestFit="1" customWidth="1"/>
    <col min="8455" max="8455" width="15" style="2" customWidth="1"/>
    <col min="8456" max="8456" width="16.7109375" style="2" customWidth="1"/>
    <col min="8457" max="8457" width="14.7109375" style="2" customWidth="1"/>
    <col min="8458" max="8703" width="9.140625" style="2"/>
    <col min="8704" max="8704" width="0" style="2" hidden="1" customWidth="1"/>
    <col min="8705" max="8705" width="62.85546875" style="2" customWidth="1"/>
    <col min="8706" max="8707" width="17.28515625" style="2" bestFit="1" customWidth="1"/>
    <col min="8708" max="8708" width="15.7109375" style="2" customWidth="1"/>
    <col min="8709" max="8710" width="17.28515625" style="2" bestFit="1" customWidth="1"/>
    <col min="8711" max="8711" width="15" style="2" customWidth="1"/>
    <col min="8712" max="8712" width="16.7109375" style="2" customWidth="1"/>
    <col min="8713" max="8713" width="14.7109375" style="2" customWidth="1"/>
    <col min="8714" max="8959" width="9.140625" style="2"/>
    <col min="8960" max="8960" width="0" style="2" hidden="1" customWidth="1"/>
    <col min="8961" max="8961" width="62.85546875" style="2" customWidth="1"/>
    <col min="8962" max="8963" width="17.28515625" style="2" bestFit="1" customWidth="1"/>
    <col min="8964" max="8964" width="15.7109375" style="2" customWidth="1"/>
    <col min="8965" max="8966" width="17.28515625" style="2" bestFit="1" customWidth="1"/>
    <col min="8967" max="8967" width="15" style="2" customWidth="1"/>
    <col min="8968" max="8968" width="16.7109375" style="2" customWidth="1"/>
    <col min="8969" max="8969" width="14.7109375" style="2" customWidth="1"/>
    <col min="8970" max="9215" width="9.140625" style="2"/>
    <col min="9216" max="9216" width="0" style="2" hidden="1" customWidth="1"/>
    <col min="9217" max="9217" width="62.85546875" style="2" customWidth="1"/>
    <col min="9218" max="9219" width="17.28515625" style="2" bestFit="1" customWidth="1"/>
    <col min="9220" max="9220" width="15.7109375" style="2" customWidth="1"/>
    <col min="9221" max="9222" width="17.28515625" style="2" bestFit="1" customWidth="1"/>
    <col min="9223" max="9223" width="15" style="2" customWidth="1"/>
    <col min="9224" max="9224" width="16.7109375" style="2" customWidth="1"/>
    <col min="9225" max="9225" width="14.7109375" style="2" customWidth="1"/>
    <col min="9226" max="9471" width="9.140625" style="2"/>
    <col min="9472" max="9472" width="0" style="2" hidden="1" customWidth="1"/>
    <col min="9473" max="9473" width="62.85546875" style="2" customWidth="1"/>
    <col min="9474" max="9475" width="17.28515625" style="2" bestFit="1" customWidth="1"/>
    <col min="9476" max="9476" width="15.7109375" style="2" customWidth="1"/>
    <col min="9477" max="9478" width="17.28515625" style="2" bestFit="1" customWidth="1"/>
    <col min="9479" max="9479" width="15" style="2" customWidth="1"/>
    <col min="9480" max="9480" width="16.7109375" style="2" customWidth="1"/>
    <col min="9481" max="9481" width="14.7109375" style="2" customWidth="1"/>
    <col min="9482" max="9727" width="9.140625" style="2"/>
    <col min="9728" max="9728" width="0" style="2" hidden="1" customWidth="1"/>
    <col min="9729" max="9729" width="62.85546875" style="2" customWidth="1"/>
    <col min="9730" max="9731" width="17.28515625" style="2" bestFit="1" customWidth="1"/>
    <col min="9732" max="9732" width="15.7109375" style="2" customWidth="1"/>
    <col min="9733" max="9734" width="17.28515625" style="2" bestFit="1" customWidth="1"/>
    <col min="9735" max="9735" width="15" style="2" customWidth="1"/>
    <col min="9736" max="9736" width="16.7109375" style="2" customWidth="1"/>
    <col min="9737" max="9737" width="14.7109375" style="2" customWidth="1"/>
    <col min="9738" max="9983" width="9.140625" style="2"/>
    <col min="9984" max="9984" width="0" style="2" hidden="1" customWidth="1"/>
    <col min="9985" max="9985" width="62.85546875" style="2" customWidth="1"/>
    <col min="9986" max="9987" width="17.28515625" style="2" bestFit="1" customWidth="1"/>
    <col min="9988" max="9988" width="15.7109375" style="2" customWidth="1"/>
    <col min="9989" max="9990" width="17.28515625" style="2" bestFit="1" customWidth="1"/>
    <col min="9991" max="9991" width="15" style="2" customWidth="1"/>
    <col min="9992" max="9992" width="16.7109375" style="2" customWidth="1"/>
    <col min="9993" max="9993" width="14.7109375" style="2" customWidth="1"/>
    <col min="9994" max="10239" width="9.140625" style="2"/>
    <col min="10240" max="10240" width="0" style="2" hidden="1" customWidth="1"/>
    <col min="10241" max="10241" width="62.85546875" style="2" customWidth="1"/>
    <col min="10242" max="10243" width="17.28515625" style="2" bestFit="1" customWidth="1"/>
    <col min="10244" max="10244" width="15.7109375" style="2" customWidth="1"/>
    <col min="10245" max="10246" width="17.28515625" style="2" bestFit="1" customWidth="1"/>
    <col min="10247" max="10247" width="15" style="2" customWidth="1"/>
    <col min="10248" max="10248" width="16.7109375" style="2" customWidth="1"/>
    <col min="10249" max="10249" width="14.7109375" style="2" customWidth="1"/>
    <col min="10250" max="10495" width="9.140625" style="2"/>
    <col min="10496" max="10496" width="0" style="2" hidden="1" customWidth="1"/>
    <col min="10497" max="10497" width="62.85546875" style="2" customWidth="1"/>
    <col min="10498" max="10499" width="17.28515625" style="2" bestFit="1" customWidth="1"/>
    <col min="10500" max="10500" width="15.7109375" style="2" customWidth="1"/>
    <col min="10501" max="10502" width="17.28515625" style="2" bestFit="1" customWidth="1"/>
    <col min="10503" max="10503" width="15" style="2" customWidth="1"/>
    <col min="10504" max="10504" width="16.7109375" style="2" customWidth="1"/>
    <col min="10505" max="10505" width="14.7109375" style="2" customWidth="1"/>
    <col min="10506" max="10751" width="9.140625" style="2"/>
    <col min="10752" max="10752" width="0" style="2" hidden="1" customWidth="1"/>
    <col min="10753" max="10753" width="62.85546875" style="2" customWidth="1"/>
    <col min="10754" max="10755" width="17.28515625" style="2" bestFit="1" customWidth="1"/>
    <col min="10756" max="10756" width="15.7109375" style="2" customWidth="1"/>
    <col min="10757" max="10758" width="17.28515625" style="2" bestFit="1" customWidth="1"/>
    <col min="10759" max="10759" width="15" style="2" customWidth="1"/>
    <col min="10760" max="10760" width="16.7109375" style="2" customWidth="1"/>
    <col min="10761" max="10761" width="14.7109375" style="2" customWidth="1"/>
    <col min="10762" max="11007" width="9.140625" style="2"/>
    <col min="11008" max="11008" width="0" style="2" hidden="1" customWidth="1"/>
    <col min="11009" max="11009" width="62.85546875" style="2" customWidth="1"/>
    <col min="11010" max="11011" width="17.28515625" style="2" bestFit="1" customWidth="1"/>
    <col min="11012" max="11012" width="15.7109375" style="2" customWidth="1"/>
    <col min="11013" max="11014" width="17.28515625" style="2" bestFit="1" customWidth="1"/>
    <col min="11015" max="11015" width="15" style="2" customWidth="1"/>
    <col min="11016" max="11016" width="16.7109375" style="2" customWidth="1"/>
    <col min="11017" max="11017" width="14.7109375" style="2" customWidth="1"/>
    <col min="11018" max="11263" width="9.140625" style="2"/>
    <col min="11264" max="11264" width="0" style="2" hidden="1" customWidth="1"/>
    <col min="11265" max="11265" width="62.85546875" style="2" customWidth="1"/>
    <col min="11266" max="11267" width="17.28515625" style="2" bestFit="1" customWidth="1"/>
    <col min="11268" max="11268" width="15.7109375" style="2" customWidth="1"/>
    <col min="11269" max="11270" width="17.28515625" style="2" bestFit="1" customWidth="1"/>
    <col min="11271" max="11271" width="15" style="2" customWidth="1"/>
    <col min="11272" max="11272" width="16.7109375" style="2" customWidth="1"/>
    <col min="11273" max="11273" width="14.7109375" style="2" customWidth="1"/>
    <col min="11274" max="11519" width="9.140625" style="2"/>
    <col min="11520" max="11520" width="0" style="2" hidden="1" customWidth="1"/>
    <col min="11521" max="11521" width="62.85546875" style="2" customWidth="1"/>
    <col min="11522" max="11523" width="17.28515625" style="2" bestFit="1" customWidth="1"/>
    <col min="11524" max="11524" width="15.7109375" style="2" customWidth="1"/>
    <col min="11525" max="11526" width="17.28515625" style="2" bestFit="1" customWidth="1"/>
    <col min="11527" max="11527" width="15" style="2" customWidth="1"/>
    <col min="11528" max="11528" width="16.7109375" style="2" customWidth="1"/>
    <col min="11529" max="11529" width="14.7109375" style="2" customWidth="1"/>
    <col min="11530" max="11775" width="9.140625" style="2"/>
    <col min="11776" max="11776" width="0" style="2" hidden="1" customWidth="1"/>
    <col min="11777" max="11777" width="62.85546875" style="2" customWidth="1"/>
    <col min="11778" max="11779" width="17.28515625" style="2" bestFit="1" customWidth="1"/>
    <col min="11780" max="11780" width="15.7109375" style="2" customWidth="1"/>
    <col min="11781" max="11782" width="17.28515625" style="2" bestFit="1" customWidth="1"/>
    <col min="11783" max="11783" width="15" style="2" customWidth="1"/>
    <col min="11784" max="11784" width="16.7109375" style="2" customWidth="1"/>
    <col min="11785" max="11785" width="14.7109375" style="2" customWidth="1"/>
    <col min="11786" max="12031" width="9.140625" style="2"/>
    <col min="12032" max="12032" width="0" style="2" hidden="1" customWidth="1"/>
    <col min="12033" max="12033" width="62.85546875" style="2" customWidth="1"/>
    <col min="12034" max="12035" width="17.28515625" style="2" bestFit="1" customWidth="1"/>
    <col min="12036" max="12036" width="15.7109375" style="2" customWidth="1"/>
    <col min="12037" max="12038" width="17.28515625" style="2" bestFit="1" customWidth="1"/>
    <col min="12039" max="12039" width="15" style="2" customWidth="1"/>
    <col min="12040" max="12040" width="16.7109375" style="2" customWidth="1"/>
    <col min="12041" max="12041" width="14.7109375" style="2" customWidth="1"/>
    <col min="12042" max="12287" width="9.140625" style="2"/>
    <col min="12288" max="12288" width="0" style="2" hidden="1" customWidth="1"/>
    <col min="12289" max="12289" width="62.85546875" style="2" customWidth="1"/>
    <col min="12290" max="12291" width="17.28515625" style="2" bestFit="1" customWidth="1"/>
    <col min="12292" max="12292" width="15.7109375" style="2" customWidth="1"/>
    <col min="12293" max="12294" width="17.28515625" style="2" bestFit="1" customWidth="1"/>
    <col min="12295" max="12295" width="15" style="2" customWidth="1"/>
    <col min="12296" max="12296" width="16.7109375" style="2" customWidth="1"/>
    <col min="12297" max="12297" width="14.7109375" style="2" customWidth="1"/>
    <col min="12298" max="12543" width="9.140625" style="2"/>
    <col min="12544" max="12544" width="0" style="2" hidden="1" customWidth="1"/>
    <col min="12545" max="12545" width="62.85546875" style="2" customWidth="1"/>
    <col min="12546" max="12547" width="17.28515625" style="2" bestFit="1" customWidth="1"/>
    <col min="12548" max="12548" width="15.7109375" style="2" customWidth="1"/>
    <col min="12549" max="12550" width="17.28515625" style="2" bestFit="1" customWidth="1"/>
    <col min="12551" max="12551" width="15" style="2" customWidth="1"/>
    <col min="12552" max="12552" width="16.7109375" style="2" customWidth="1"/>
    <col min="12553" max="12553" width="14.7109375" style="2" customWidth="1"/>
    <col min="12554" max="12799" width="9.140625" style="2"/>
    <col min="12800" max="12800" width="0" style="2" hidden="1" customWidth="1"/>
    <col min="12801" max="12801" width="62.85546875" style="2" customWidth="1"/>
    <col min="12802" max="12803" width="17.28515625" style="2" bestFit="1" customWidth="1"/>
    <col min="12804" max="12804" width="15.7109375" style="2" customWidth="1"/>
    <col min="12805" max="12806" width="17.28515625" style="2" bestFit="1" customWidth="1"/>
    <col min="12807" max="12807" width="15" style="2" customWidth="1"/>
    <col min="12808" max="12808" width="16.7109375" style="2" customWidth="1"/>
    <col min="12809" max="12809" width="14.7109375" style="2" customWidth="1"/>
    <col min="12810" max="13055" width="9.140625" style="2"/>
    <col min="13056" max="13056" width="0" style="2" hidden="1" customWidth="1"/>
    <col min="13057" max="13057" width="62.85546875" style="2" customWidth="1"/>
    <col min="13058" max="13059" width="17.28515625" style="2" bestFit="1" customWidth="1"/>
    <col min="13060" max="13060" width="15.7109375" style="2" customWidth="1"/>
    <col min="13061" max="13062" width="17.28515625" style="2" bestFit="1" customWidth="1"/>
    <col min="13063" max="13063" width="15" style="2" customWidth="1"/>
    <col min="13064" max="13064" width="16.7109375" style="2" customWidth="1"/>
    <col min="13065" max="13065" width="14.7109375" style="2" customWidth="1"/>
    <col min="13066" max="13311" width="9.140625" style="2"/>
    <col min="13312" max="13312" width="0" style="2" hidden="1" customWidth="1"/>
    <col min="13313" max="13313" width="62.85546875" style="2" customWidth="1"/>
    <col min="13314" max="13315" width="17.28515625" style="2" bestFit="1" customWidth="1"/>
    <col min="13316" max="13316" width="15.7109375" style="2" customWidth="1"/>
    <col min="13317" max="13318" width="17.28515625" style="2" bestFit="1" customWidth="1"/>
    <col min="13319" max="13319" width="15" style="2" customWidth="1"/>
    <col min="13320" max="13320" width="16.7109375" style="2" customWidth="1"/>
    <col min="13321" max="13321" width="14.7109375" style="2" customWidth="1"/>
    <col min="13322" max="13567" width="9.140625" style="2"/>
    <col min="13568" max="13568" width="0" style="2" hidden="1" customWidth="1"/>
    <col min="13569" max="13569" width="62.85546875" style="2" customWidth="1"/>
    <col min="13570" max="13571" width="17.28515625" style="2" bestFit="1" customWidth="1"/>
    <col min="13572" max="13572" width="15.7109375" style="2" customWidth="1"/>
    <col min="13573" max="13574" width="17.28515625" style="2" bestFit="1" customWidth="1"/>
    <col min="13575" max="13575" width="15" style="2" customWidth="1"/>
    <col min="13576" max="13576" width="16.7109375" style="2" customWidth="1"/>
    <col min="13577" max="13577" width="14.7109375" style="2" customWidth="1"/>
    <col min="13578" max="13823" width="9.140625" style="2"/>
    <col min="13824" max="13824" width="0" style="2" hidden="1" customWidth="1"/>
    <col min="13825" max="13825" width="62.85546875" style="2" customWidth="1"/>
    <col min="13826" max="13827" width="17.28515625" style="2" bestFit="1" customWidth="1"/>
    <col min="13828" max="13828" width="15.7109375" style="2" customWidth="1"/>
    <col min="13829" max="13830" width="17.28515625" style="2" bestFit="1" customWidth="1"/>
    <col min="13831" max="13831" width="15" style="2" customWidth="1"/>
    <col min="13832" max="13832" width="16.7109375" style="2" customWidth="1"/>
    <col min="13833" max="13833" width="14.7109375" style="2" customWidth="1"/>
    <col min="13834" max="14079" width="9.140625" style="2"/>
    <col min="14080" max="14080" width="0" style="2" hidden="1" customWidth="1"/>
    <col min="14081" max="14081" width="62.85546875" style="2" customWidth="1"/>
    <col min="14082" max="14083" width="17.28515625" style="2" bestFit="1" customWidth="1"/>
    <col min="14084" max="14084" width="15.7109375" style="2" customWidth="1"/>
    <col min="14085" max="14086" width="17.28515625" style="2" bestFit="1" customWidth="1"/>
    <col min="14087" max="14087" width="15" style="2" customWidth="1"/>
    <col min="14088" max="14088" width="16.7109375" style="2" customWidth="1"/>
    <col min="14089" max="14089" width="14.7109375" style="2" customWidth="1"/>
    <col min="14090" max="14335" width="9.140625" style="2"/>
    <col min="14336" max="14336" width="0" style="2" hidden="1" customWidth="1"/>
    <col min="14337" max="14337" width="62.85546875" style="2" customWidth="1"/>
    <col min="14338" max="14339" width="17.28515625" style="2" bestFit="1" customWidth="1"/>
    <col min="14340" max="14340" width="15.7109375" style="2" customWidth="1"/>
    <col min="14341" max="14342" width="17.28515625" style="2" bestFit="1" customWidth="1"/>
    <col min="14343" max="14343" width="15" style="2" customWidth="1"/>
    <col min="14344" max="14344" width="16.7109375" style="2" customWidth="1"/>
    <col min="14345" max="14345" width="14.7109375" style="2" customWidth="1"/>
    <col min="14346" max="14591" width="9.140625" style="2"/>
    <col min="14592" max="14592" width="0" style="2" hidden="1" customWidth="1"/>
    <col min="14593" max="14593" width="62.85546875" style="2" customWidth="1"/>
    <col min="14594" max="14595" width="17.28515625" style="2" bestFit="1" customWidth="1"/>
    <col min="14596" max="14596" width="15.7109375" style="2" customWidth="1"/>
    <col min="14597" max="14598" width="17.28515625" style="2" bestFit="1" customWidth="1"/>
    <col min="14599" max="14599" width="15" style="2" customWidth="1"/>
    <col min="14600" max="14600" width="16.7109375" style="2" customWidth="1"/>
    <col min="14601" max="14601" width="14.7109375" style="2" customWidth="1"/>
    <col min="14602" max="14847" width="9.140625" style="2"/>
    <col min="14848" max="14848" width="0" style="2" hidden="1" customWidth="1"/>
    <col min="14849" max="14849" width="62.85546875" style="2" customWidth="1"/>
    <col min="14850" max="14851" width="17.28515625" style="2" bestFit="1" customWidth="1"/>
    <col min="14852" max="14852" width="15.7109375" style="2" customWidth="1"/>
    <col min="14853" max="14854" width="17.28515625" style="2" bestFit="1" customWidth="1"/>
    <col min="14855" max="14855" width="15" style="2" customWidth="1"/>
    <col min="14856" max="14856" width="16.7109375" style="2" customWidth="1"/>
    <col min="14857" max="14857" width="14.7109375" style="2" customWidth="1"/>
    <col min="14858" max="15103" width="9.140625" style="2"/>
    <col min="15104" max="15104" width="0" style="2" hidden="1" customWidth="1"/>
    <col min="15105" max="15105" width="62.85546875" style="2" customWidth="1"/>
    <col min="15106" max="15107" width="17.28515625" style="2" bestFit="1" customWidth="1"/>
    <col min="15108" max="15108" width="15.7109375" style="2" customWidth="1"/>
    <col min="15109" max="15110" width="17.28515625" style="2" bestFit="1" customWidth="1"/>
    <col min="15111" max="15111" width="15" style="2" customWidth="1"/>
    <col min="15112" max="15112" width="16.7109375" style="2" customWidth="1"/>
    <col min="15113" max="15113" width="14.7109375" style="2" customWidth="1"/>
    <col min="15114" max="15359" width="9.140625" style="2"/>
    <col min="15360" max="15360" width="0" style="2" hidden="1" customWidth="1"/>
    <col min="15361" max="15361" width="62.85546875" style="2" customWidth="1"/>
    <col min="15362" max="15363" width="17.28515625" style="2" bestFit="1" customWidth="1"/>
    <col min="15364" max="15364" width="15.7109375" style="2" customWidth="1"/>
    <col min="15365" max="15366" width="17.28515625" style="2" bestFit="1" customWidth="1"/>
    <col min="15367" max="15367" width="15" style="2" customWidth="1"/>
    <col min="15368" max="15368" width="16.7109375" style="2" customWidth="1"/>
    <col min="15369" max="15369" width="14.7109375" style="2" customWidth="1"/>
    <col min="15370" max="15615" width="9.140625" style="2"/>
    <col min="15616" max="15616" width="0" style="2" hidden="1" customWidth="1"/>
    <col min="15617" max="15617" width="62.85546875" style="2" customWidth="1"/>
    <col min="15618" max="15619" width="17.28515625" style="2" bestFit="1" customWidth="1"/>
    <col min="15620" max="15620" width="15.7109375" style="2" customWidth="1"/>
    <col min="15621" max="15622" width="17.28515625" style="2" bestFit="1" customWidth="1"/>
    <col min="15623" max="15623" width="15" style="2" customWidth="1"/>
    <col min="15624" max="15624" width="16.7109375" style="2" customWidth="1"/>
    <col min="15625" max="15625" width="14.7109375" style="2" customWidth="1"/>
    <col min="15626" max="15871" width="9.140625" style="2"/>
    <col min="15872" max="15872" width="0" style="2" hidden="1" customWidth="1"/>
    <col min="15873" max="15873" width="62.85546875" style="2" customWidth="1"/>
    <col min="15874" max="15875" width="17.28515625" style="2" bestFit="1" customWidth="1"/>
    <col min="15876" max="15876" width="15.7109375" style="2" customWidth="1"/>
    <col min="15877" max="15878" width="17.28515625" style="2" bestFit="1" customWidth="1"/>
    <col min="15879" max="15879" width="15" style="2" customWidth="1"/>
    <col min="15880" max="15880" width="16.7109375" style="2" customWidth="1"/>
    <col min="15881" max="15881" width="14.7109375" style="2" customWidth="1"/>
    <col min="15882" max="16127" width="9.140625" style="2"/>
    <col min="16128" max="16128" width="0" style="2" hidden="1" customWidth="1"/>
    <col min="16129" max="16129" width="62.85546875" style="2" customWidth="1"/>
    <col min="16130" max="16131" width="17.28515625" style="2" bestFit="1" customWidth="1"/>
    <col min="16132" max="16132" width="15.7109375" style="2" customWidth="1"/>
    <col min="16133" max="16134" width="17.28515625" style="2" bestFit="1" customWidth="1"/>
    <col min="16135" max="16135" width="15" style="2" customWidth="1"/>
    <col min="16136" max="16136" width="16.7109375" style="2" customWidth="1"/>
    <col min="16137" max="16137" width="14.7109375" style="2" customWidth="1"/>
    <col min="16138" max="16384" width="9.140625" style="2"/>
  </cols>
  <sheetData>
    <row r="1" spans="1:9" ht="35.25" customHeight="1">
      <c r="A1" s="1" t="s">
        <v>0</v>
      </c>
      <c r="B1" s="149" t="s">
        <v>78</v>
      </c>
      <c r="C1" s="149"/>
      <c r="D1" s="149"/>
      <c r="E1" s="149"/>
      <c r="F1" s="149"/>
      <c r="G1" s="149"/>
      <c r="H1" s="149"/>
      <c r="I1" s="149"/>
    </row>
    <row r="2" spans="1:9" ht="35.25" customHeight="1">
      <c r="A2" s="1"/>
      <c r="B2" s="158" t="s">
        <v>2</v>
      </c>
      <c r="C2" s="160" t="s">
        <v>65</v>
      </c>
      <c r="D2" s="161"/>
      <c r="E2" s="158" t="s">
        <v>76</v>
      </c>
      <c r="F2" s="162" t="s">
        <v>69</v>
      </c>
      <c r="G2" s="162" t="s">
        <v>70</v>
      </c>
      <c r="H2" s="165" t="s">
        <v>71</v>
      </c>
      <c r="I2" s="161"/>
    </row>
    <row r="3" spans="1:9" ht="51" customHeight="1">
      <c r="A3" s="3" t="s">
        <v>1</v>
      </c>
      <c r="B3" s="159"/>
      <c r="C3" s="21" t="s">
        <v>66</v>
      </c>
      <c r="D3" s="16" t="s">
        <v>67</v>
      </c>
      <c r="E3" s="159"/>
      <c r="F3" s="163"/>
      <c r="G3" s="164"/>
      <c r="H3" s="17" t="s">
        <v>72</v>
      </c>
      <c r="I3" s="19" t="s">
        <v>73</v>
      </c>
    </row>
    <row r="4" spans="1:9" s="7" customFormat="1" ht="15" customHeight="1">
      <c r="A4" s="4" t="s">
        <v>3</v>
      </c>
      <c r="B4" s="5" t="s">
        <v>4</v>
      </c>
      <c r="C4" s="6">
        <f>C5+C32</f>
        <v>3816104654.71</v>
      </c>
      <c r="D4" s="6">
        <f>D5+D32</f>
        <v>4290599721.6700001</v>
      </c>
      <c r="E4" s="6">
        <f>E5+E32</f>
        <v>1023926893.72</v>
      </c>
      <c r="F4" s="18">
        <f>F5+F32</f>
        <v>696185125.98000002</v>
      </c>
      <c r="G4" s="26">
        <f>E4/F4*100</f>
        <v>147.07681269097026</v>
      </c>
      <c r="H4" s="26">
        <f>E4/C4*100</f>
        <v>26.831729901752709</v>
      </c>
      <c r="I4" s="27">
        <f>E4/D4*100</f>
        <v>23.864423627041678</v>
      </c>
    </row>
    <row r="5" spans="1:9" s="7" customFormat="1" ht="15" customHeight="1" outlineLevel="1">
      <c r="A5" s="4" t="s">
        <v>5</v>
      </c>
      <c r="B5" s="5" t="s">
        <v>6</v>
      </c>
      <c r="C5" s="25">
        <f>C6+C20</f>
        <v>521798670.07999998</v>
      </c>
      <c r="D5" s="25">
        <f>D6+D20</f>
        <v>521798670.07999998</v>
      </c>
      <c r="E5" s="25">
        <f>E6+E20</f>
        <v>180415846.31</v>
      </c>
      <c r="F5" s="25">
        <f>F6+F20</f>
        <v>176576509.97999999</v>
      </c>
      <c r="G5" s="28">
        <f t="shared" ref="G5:G41" si="0">E5/F5*100</f>
        <v>102.17431884367569</v>
      </c>
      <c r="H5" s="28">
        <f t="shared" ref="H5:H41" si="1">E5/C5*100</f>
        <v>34.57575817169856</v>
      </c>
      <c r="I5" s="27">
        <f t="shared" ref="I5:I41" si="2">E5/D5*100</f>
        <v>34.57575817169856</v>
      </c>
    </row>
    <row r="6" spans="1:9" s="7" customFormat="1" ht="15" customHeight="1" outlineLevel="1">
      <c r="A6" s="4"/>
      <c r="B6" s="5" t="s">
        <v>7</v>
      </c>
      <c r="C6" s="25">
        <f>C7+C10+C11+C17+C18+C19</f>
        <v>461365483.07999998</v>
      </c>
      <c r="D6" s="25">
        <f>D7+D10+D11+D17+D18+D19</f>
        <v>461365483.07999998</v>
      </c>
      <c r="E6" s="25">
        <f>E7+E10+E11+E17+E18+E19</f>
        <v>158930802.89000002</v>
      </c>
      <c r="F6" s="25">
        <f>F7+F10+F11+F17+F18+F19</f>
        <v>153861430.41999999</v>
      </c>
      <c r="G6" s="28">
        <f t="shared" si="0"/>
        <v>103.29476494282031</v>
      </c>
      <c r="H6" s="28">
        <f t="shared" si="1"/>
        <v>34.447917912931878</v>
      </c>
      <c r="I6" s="27">
        <f t="shared" si="2"/>
        <v>34.447917912931878</v>
      </c>
    </row>
    <row r="7" spans="1:9" ht="15" customHeight="1" outlineLevel="2">
      <c r="A7" s="8" t="s">
        <v>8</v>
      </c>
      <c r="B7" s="9" t="s">
        <v>9</v>
      </c>
      <c r="C7" s="10">
        <f>C8+C9</f>
        <v>305371351</v>
      </c>
      <c r="D7" s="10">
        <f>D8+D9</f>
        <v>305371351</v>
      </c>
      <c r="E7" s="10">
        <f>E8+E9</f>
        <v>93630572.950000003</v>
      </c>
      <c r="F7" s="10">
        <f>F8+F9</f>
        <v>90170610.599999994</v>
      </c>
      <c r="G7" s="26">
        <f t="shared" si="0"/>
        <v>103.83712866861745</v>
      </c>
      <c r="H7" s="26">
        <f t="shared" si="1"/>
        <v>30.661217119218236</v>
      </c>
      <c r="I7" s="27">
        <f t="shared" si="2"/>
        <v>30.661217119218236</v>
      </c>
    </row>
    <row r="8" spans="1:9" ht="15" customHeight="1" outlineLevel="3">
      <c r="A8" s="8" t="s">
        <v>10</v>
      </c>
      <c r="B8" s="9" t="s">
        <v>11</v>
      </c>
      <c r="C8" s="10">
        <v>9031560</v>
      </c>
      <c r="D8" s="10">
        <v>9031560</v>
      </c>
      <c r="E8" s="10">
        <v>5152411.16</v>
      </c>
      <c r="F8" s="10">
        <v>2695991.05</v>
      </c>
      <c r="G8" s="26">
        <f t="shared" si="0"/>
        <v>191.11380803730788</v>
      </c>
      <c r="H8" s="26">
        <f t="shared" si="1"/>
        <v>57.048961198286896</v>
      </c>
      <c r="I8" s="27">
        <f t="shared" si="2"/>
        <v>57.048961198286896</v>
      </c>
    </row>
    <row r="9" spans="1:9" ht="15" customHeight="1" outlineLevel="3">
      <c r="A9" s="8" t="s">
        <v>12</v>
      </c>
      <c r="B9" s="9" t="s">
        <v>13</v>
      </c>
      <c r="C9" s="10">
        <v>296339791</v>
      </c>
      <c r="D9" s="10">
        <v>296339791</v>
      </c>
      <c r="E9" s="10">
        <v>88478161.790000007</v>
      </c>
      <c r="F9" s="10">
        <v>87474619.549999997</v>
      </c>
      <c r="G9" s="26">
        <f t="shared" si="0"/>
        <v>101.14723818767384</v>
      </c>
      <c r="H9" s="26">
        <f t="shared" si="1"/>
        <v>29.856996757482364</v>
      </c>
      <c r="I9" s="27">
        <f t="shared" si="2"/>
        <v>29.856996757482364</v>
      </c>
    </row>
    <row r="10" spans="1:9" ht="25.5" outlineLevel="2">
      <c r="A10" s="8" t="s">
        <v>14</v>
      </c>
      <c r="B10" s="9" t="s">
        <v>15</v>
      </c>
      <c r="C10" s="10">
        <v>31913377.079999998</v>
      </c>
      <c r="D10" s="10">
        <v>31913377.079999998</v>
      </c>
      <c r="E10" s="10">
        <v>10333827</v>
      </c>
      <c r="F10" s="10">
        <v>8993038.0199999996</v>
      </c>
      <c r="G10" s="26">
        <f t="shared" si="0"/>
        <v>114.9091883857064</v>
      </c>
      <c r="H10" s="26">
        <f t="shared" si="1"/>
        <v>32.380863279042231</v>
      </c>
      <c r="I10" s="27">
        <f t="shared" si="2"/>
        <v>32.380863279042231</v>
      </c>
    </row>
    <row r="11" spans="1:9" ht="15" customHeight="1" outlineLevel="2">
      <c r="A11" s="8" t="s">
        <v>16</v>
      </c>
      <c r="B11" s="9" t="s">
        <v>17</v>
      </c>
      <c r="C11" s="10">
        <f>C12+C13+C14+C15+C16</f>
        <v>97391016</v>
      </c>
      <c r="D11" s="10">
        <f>D12+D13+D14+D15+D16</f>
        <v>97391016</v>
      </c>
      <c r="E11" s="10">
        <f>E12+E13+E14+E15+E16</f>
        <v>42035820.159999996</v>
      </c>
      <c r="F11" s="10">
        <f>F12+F13+F14+F15+F16</f>
        <v>43790690.670000002</v>
      </c>
      <c r="G11" s="26">
        <f t="shared" si="0"/>
        <v>95.992594583117125</v>
      </c>
      <c r="H11" s="26">
        <f t="shared" si="1"/>
        <v>43.161907418647317</v>
      </c>
      <c r="I11" s="27">
        <f t="shared" si="2"/>
        <v>43.161907418647317</v>
      </c>
    </row>
    <row r="12" spans="1:9" ht="25.5" customHeight="1" outlineLevel="3">
      <c r="A12" s="8" t="s">
        <v>18</v>
      </c>
      <c r="B12" s="9" t="s">
        <v>19</v>
      </c>
      <c r="C12" s="10">
        <v>84004570</v>
      </c>
      <c r="D12" s="10">
        <v>84004570</v>
      </c>
      <c r="E12" s="10">
        <v>33843718.07</v>
      </c>
      <c r="F12" s="10">
        <v>30840513.469999999</v>
      </c>
      <c r="G12" s="26">
        <f t="shared" si="0"/>
        <v>109.73785537948764</v>
      </c>
      <c r="H12" s="26">
        <f t="shared" si="1"/>
        <v>40.287948703266977</v>
      </c>
      <c r="I12" s="27">
        <f t="shared" si="2"/>
        <v>40.287948703266977</v>
      </c>
    </row>
    <row r="13" spans="1:9" ht="15" customHeight="1" outlineLevel="3">
      <c r="A13" s="8" t="s">
        <v>20</v>
      </c>
      <c r="B13" s="9" t="s">
        <v>21</v>
      </c>
      <c r="C13" s="10">
        <v>0</v>
      </c>
      <c r="D13" s="10">
        <v>0</v>
      </c>
      <c r="E13" s="10">
        <v>-143713.74</v>
      </c>
      <c r="F13" s="10">
        <v>5868738.9699999997</v>
      </c>
      <c r="G13" s="26">
        <f t="shared" si="0"/>
        <v>-2.4488010241150664</v>
      </c>
      <c r="H13" s="26"/>
      <c r="I13" s="27"/>
    </row>
    <row r="14" spans="1:9" ht="15" customHeight="1" outlineLevel="3">
      <c r="A14" s="8" t="s">
        <v>22</v>
      </c>
      <c r="B14" s="9" t="s">
        <v>23</v>
      </c>
      <c r="C14" s="10">
        <v>255000</v>
      </c>
      <c r="D14" s="10">
        <v>255000</v>
      </c>
      <c r="E14" s="10">
        <v>84689.91</v>
      </c>
      <c r="F14" s="10">
        <v>113038.95</v>
      </c>
      <c r="G14" s="26"/>
      <c r="H14" s="26">
        <f t="shared" si="1"/>
        <v>33.211729411764708</v>
      </c>
      <c r="I14" s="27">
        <f t="shared" si="2"/>
        <v>33.211729411764708</v>
      </c>
    </row>
    <row r="15" spans="1:9" ht="15" customHeight="1" outlineLevel="3">
      <c r="A15" s="8" t="s">
        <v>24</v>
      </c>
      <c r="B15" s="9" t="s">
        <v>25</v>
      </c>
      <c r="C15" s="10">
        <v>13131446</v>
      </c>
      <c r="D15" s="10">
        <v>13131446</v>
      </c>
      <c r="E15" s="10">
        <v>8251125.9199999999</v>
      </c>
      <c r="F15" s="10">
        <v>6968399.2800000003</v>
      </c>
      <c r="G15" s="26">
        <f t="shared" si="0"/>
        <v>118.40776609459726</v>
      </c>
      <c r="H15" s="26">
        <f t="shared" si="1"/>
        <v>62.834861598638867</v>
      </c>
      <c r="I15" s="27">
        <f t="shared" si="2"/>
        <v>62.834861598638867</v>
      </c>
    </row>
    <row r="16" spans="1:9" ht="15" customHeight="1" outlineLevel="3">
      <c r="A16" s="8"/>
      <c r="B16" s="9" t="s">
        <v>26</v>
      </c>
      <c r="C16" s="10">
        <v>0</v>
      </c>
      <c r="D16" s="10">
        <v>0</v>
      </c>
      <c r="E16" s="10">
        <v>0</v>
      </c>
      <c r="F16" s="10">
        <v>0</v>
      </c>
      <c r="G16" s="26"/>
      <c r="H16" s="26"/>
      <c r="I16" s="27"/>
    </row>
    <row r="17" spans="1:9" ht="15" customHeight="1" outlineLevel="2">
      <c r="A17" s="8" t="s">
        <v>27</v>
      </c>
      <c r="B17" s="9" t="s">
        <v>28</v>
      </c>
      <c r="C17" s="10">
        <v>17352839</v>
      </c>
      <c r="D17" s="10">
        <v>17352839</v>
      </c>
      <c r="E17" s="10">
        <v>9859007.6300000008</v>
      </c>
      <c r="F17" s="10">
        <v>8371017.1500000004</v>
      </c>
      <c r="G17" s="26">
        <f t="shared" si="0"/>
        <v>117.77550390038326</v>
      </c>
      <c r="H17" s="26">
        <f t="shared" si="1"/>
        <v>56.8149547748354</v>
      </c>
      <c r="I17" s="27">
        <f t="shared" si="2"/>
        <v>56.8149547748354</v>
      </c>
    </row>
    <row r="18" spans="1:9" ht="15" customHeight="1" outlineLevel="2">
      <c r="A18" s="8" t="s">
        <v>29</v>
      </c>
      <c r="B18" s="9" t="s">
        <v>30</v>
      </c>
      <c r="C18" s="10">
        <v>9336900</v>
      </c>
      <c r="D18" s="10">
        <v>9336900</v>
      </c>
      <c r="E18" s="10">
        <v>3069838.35</v>
      </c>
      <c r="F18" s="10">
        <v>2536012.35</v>
      </c>
      <c r="G18" s="26">
        <f t="shared" si="0"/>
        <v>121.04981862568611</v>
      </c>
      <c r="H18" s="26">
        <f t="shared" si="1"/>
        <v>32.878560871381296</v>
      </c>
      <c r="I18" s="27">
        <f t="shared" si="2"/>
        <v>32.878560871381296</v>
      </c>
    </row>
    <row r="19" spans="1:9" ht="25.5" outlineLevel="2">
      <c r="A19" s="8"/>
      <c r="B19" s="9" t="s">
        <v>31</v>
      </c>
      <c r="C19" s="10"/>
      <c r="D19" s="10"/>
      <c r="E19" s="10">
        <v>1736.8</v>
      </c>
      <c r="F19" s="10">
        <v>61.63</v>
      </c>
      <c r="G19" s="26"/>
      <c r="H19" s="26"/>
      <c r="I19" s="27"/>
    </row>
    <row r="20" spans="1:9" s="7" customFormat="1" ht="14.25" outlineLevel="2">
      <c r="A20" s="4"/>
      <c r="B20" s="5" t="s">
        <v>32</v>
      </c>
      <c r="C20" s="25">
        <f>C21+C22+C23+C26+C28+C29</f>
        <v>60433187</v>
      </c>
      <c r="D20" s="25">
        <f>D21+D22+D23+D26+D28+D29</f>
        <v>60433187</v>
      </c>
      <c r="E20" s="25">
        <f>E21+E22+E23+E26+E28+E29</f>
        <v>21485043.420000002</v>
      </c>
      <c r="F20" s="25">
        <f>F21+F22+F23+F26+F28+F29</f>
        <v>22715079.560000002</v>
      </c>
      <c r="G20" s="28">
        <f t="shared" si="0"/>
        <v>94.584935805525305</v>
      </c>
      <c r="H20" s="28">
        <f t="shared" si="1"/>
        <v>35.551729912903653</v>
      </c>
      <c r="I20" s="27">
        <f t="shared" si="2"/>
        <v>35.551729912903653</v>
      </c>
    </row>
    <row r="21" spans="1:9" ht="25.5" outlineLevel="2">
      <c r="A21" s="8" t="s">
        <v>33</v>
      </c>
      <c r="B21" s="9" t="s">
        <v>34</v>
      </c>
      <c r="C21" s="10">
        <v>18234355</v>
      </c>
      <c r="D21" s="10">
        <v>18234355</v>
      </c>
      <c r="E21" s="10">
        <v>7596192.5999999996</v>
      </c>
      <c r="F21" s="10">
        <v>3654572.48</v>
      </c>
      <c r="G21" s="26">
        <f t="shared" si="0"/>
        <v>207.8544793288653</v>
      </c>
      <c r="H21" s="26">
        <f t="shared" si="1"/>
        <v>41.658685486818698</v>
      </c>
      <c r="I21" s="27">
        <f t="shared" si="2"/>
        <v>41.658685486818698</v>
      </c>
    </row>
    <row r="22" spans="1:9" outlineLevel="2">
      <c r="A22" s="8" t="s">
        <v>35</v>
      </c>
      <c r="B22" s="9" t="s">
        <v>36</v>
      </c>
      <c r="C22" s="10">
        <v>1675000</v>
      </c>
      <c r="D22" s="10">
        <v>1675000</v>
      </c>
      <c r="E22" s="10">
        <v>1126149.8799999999</v>
      </c>
      <c r="F22" s="10">
        <v>1064615.82</v>
      </c>
      <c r="G22" s="26">
        <f t="shared" si="0"/>
        <v>105.77993101774497</v>
      </c>
      <c r="H22" s="26">
        <f t="shared" si="1"/>
        <v>67.232828656716421</v>
      </c>
      <c r="I22" s="27">
        <f t="shared" si="2"/>
        <v>67.232828656716421</v>
      </c>
    </row>
    <row r="23" spans="1:9" ht="25.5" outlineLevel="2">
      <c r="A23" s="8" t="s">
        <v>37</v>
      </c>
      <c r="B23" s="9" t="s">
        <v>38</v>
      </c>
      <c r="C23" s="10">
        <f>C24+C25</f>
        <v>22791400</v>
      </c>
      <c r="D23" s="10">
        <f>D24+D25</f>
        <v>22791400</v>
      </c>
      <c r="E23" s="10">
        <f>E24+E25</f>
        <v>7341889.1699999999</v>
      </c>
      <c r="F23" s="10">
        <f>F24+F25</f>
        <v>8214909.8200000003</v>
      </c>
      <c r="G23" s="26">
        <f t="shared" si="0"/>
        <v>89.372729961386227</v>
      </c>
      <c r="H23" s="26">
        <f t="shared" si="1"/>
        <v>32.21341896504822</v>
      </c>
      <c r="I23" s="27">
        <f t="shared" si="2"/>
        <v>32.21341896504822</v>
      </c>
    </row>
    <row r="24" spans="1:9" ht="15" customHeight="1" outlineLevel="3">
      <c r="A24" s="8" t="s">
        <v>39</v>
      </c>
      <c r="B24" s="9" t="s">
        <v>40</v>
      </c>
      <c r="C24" s="10">
        <v>22791400</v>
      </c>
      <c r="D24" s="10">
        <v>22791400</v>
      </c>
      <c r="E24" s="10">
        <v>7293534.7199999997</v>
      </c>
      <c r="F24" s="10">
        <v>6902127.8700000001</v>
      </c>
      <c r="G24" s="26">
        <f t="shared" si="0"/>
        <v>105.67081423833429</v>
      </c>
      <c r="H24" s="26">
        <f t="shared" si="1"/>
        <v>32.001258018375353</v>
      </c>
      <c r="I24" s="27">
        <f t="shared" si="2"/>
        <v>32.001258018375353</v>
      </c>
    </row>
    <row r="25" spans="1:9" ht="15" customHeight="1" outlineLevel="3">
      <c r="A25" s="8" t="s">
        <v>41</v>
      </c>
      <c r="B25" s="9" t="s">
        <v>42</v>
      </c>
      <c r="C25" s="10"/>
      <c r="D25" s="10"/>
      <c r="E25" s="10">
        <v>48354.45</v>
      </c>
      <c r="F25" s="10">
        <v>1312781.95</v>
      </c>
      <c r="G25" s="26">
        <f t="shared" si="0"/>
        <v>3.6833573161178821</v>
      </c>
      <c r="H25" s="26"/>
      <c r="I25" s="27"/>
    </row>
    <row r="26" spans="1:9" ht="25.5" customHeight="1" outlineLevel="2">
      <c r="A26" s="8" t="s">
        <v>43</v>
      </c>
      <c r="B26" s="9" t="s">
        <v>44</v>
      </c>
      <c r="C26" s="10">
        <v>15432432</v>
      </c>
      <c r="D26" s="10">
        <v>15432432</v>
      </c>
      <c r="E26" s="10">
        <v>4700239.4000000004</v>
      </c>
      <c r="F26" s="10">
        <v>9051952.0700000003</v>
      </c>
      <c r="G26" s="26">
        <f t="shared" si="0"/>
        <v>51.925146793226453</v>
      </c>
      <c r="H26" s="26">
        <f t="shared" si="1"/>
        <v>30.456893638021544</v>
      </c>
      <c r="I26" s="27">
        <f t="shared" si="2"/>
        <v>30.456893638021544</v>
      </c>
    </row>
    <row r="27" spans="1:9" ht="25.5" outlineLevel="3">
      <c r="A27" s="8" t="s">
        <v>45</v>
      </c>
      <c r="B27" s="9" t="s">
        <v>46</v>
      </c>
      <c r="C27" s="10">
        <v>14932432</v>
      </c>
      <c r="D27" s="10">
        <v>14932432</v>
      </c>
      <c r="E27" s="10">
        <v>4682683.4000000004</v>
      </c>
      <c r="F27" s="10">
        <v>9051952.0700000003</v>
      </c>
      <c r="G27" s="26">
        <f t="shared" si="0"/>
        <v>51.731199677021714</v>
      </c>
      <c r="H27" s="26">
        <f t="shared" si="1"/>
        <v>31.359147659269439</v>
      </c>
      <c r="I27" s="27">
        <f t="shared" si="2"/>
        <v>31.359147659269439</v>
      </c>
    </row>
    <row r="28" spans="1:9" outlineLevel="2">
      <c r="A28" s="8" t="s">
        <v>47</v>
      </c>
      <c r="B28" s="9" t="s">
        <v>48</v>
      </c>
      <c r="C28" s="10">
        <v>2300000</v>
      </c>
      <c r="D28" s="10">
        <v>2300000</v>
      </c>
      <c r="E28" s="10">
        <v>718425.57</v>
      </c>
      <c r="F28" s="20">
        <v>699065.19</v>
      </c>
      <c r="G28" s="26">
        <f t="shared" si="0"/>
        <v>102.76946703640041</v>
      </c>
      <c r="H28" s="26">
        <f t="shared" si="1"/>
        <v>31.235894347826083</v>
      </c>
      <c r="I28" s="27">
        <f t="shared" si="2"/>
        <v>31.235894347826083</v>
      </c>
    </row>
    <row r="29" spans="1:9" ht="15" customHeight="1" outlineLevel="2">
      <c r="A29" s="8" t="s">
        <v>49</v>
      </c>
      <c r="B29" s="9" t="s">
        <v>50</v>
      </c>
      <c r="C29" s="10">
        <f>C30+C31</f>
        <v>0</v>
      </c>
      <c r="D29" s="10">
        <f>D30+D31</f>
        <v>0</v>
      </c>
      <c r="E29" s="10">
        <f>E30+E31</f>
        <v>2146.8000000000002</v>
      </c>
      <c r="F29" s="10">
        <f>F30+F31</f>
        <v>29964.18</v>
      </c>
      <c r="G29" s="26"/>
      <c r="H29" s="26"/>
      <c r="I29" s="27"/>
    </row>
    <row r="30" spans="1:9" ht="15" customHeight="1" outlineLevel="3">
      <c r="A30" s="8" t="s">
        <v>51</v>
      </c>
      <c r="B30" s="9" t="s">
        <v>52</v>
      </c>
      <c r="C30" s="10"/>
      <c r="D30" s="10"/>
      <c r="E30" s="10">
        <v>0</v>
      </c>
      <c r="F30" s="10">
        <v>1080</v>
      </c>
      <c r="G30" s="26"/>
      <c r="H30" s="26"/>
      <c r="I30" s="27"/>
    </row>
    <row r="31" spans="1:9" ht="15" customHeight="1" outlineLevel="3">
      <c r="A31" s="8" t="s">
        <v>53</v>
      </c>
      <c r="B31" s="9" t="s">
        <v>54</v>
      </c>
      <c r="C31" s="10"/>
      <c r="D31" s="10"/>
      <c r="E31" s="10">
        <v>2146.8000000000002</v>
      </c>
      <c r="F31" s="10">
        <v>28884.18</v>
      </c>
      <c r="G31" s="26"/>
      <c r="H31" s="26"/>
      <c r="I31" s="27"/>
    </row>
    <row r="32" spans="1:9">
      <c r="B32" s="23" t="s">
        <v>55</v>
      </c>
      <c r="C32" s="24">
        <f>C33+C38+C39+C40</f>
        <v>3294305984.6300001</v>
      </c>
      <c r="D32" s="24">
        <f>D33+D38+D39+D40</f>
        <v>3768801051.5900002</v>
      </c>
      <c r="E32" s="24">
        <f>E33+E38+E39+E40</f>
        <v>843511047.40999997</v>
      </c>
      <c r="F32" s="24">
        <f>F33+F38+F39+F40</f>
        <v>519608616</v>
      </c>
      <c r="G32" s="28">
        <f t="shared" si="0"/>
        <v>162.33584691174559</v>
      </c>
      <c r="H32" s="28">
        <f t="shared" si="1"/>
        <v>25.605121423010104</v>
      </c>
      <c r="I32" s="27">
        <f t="shared" si="2"/>
        <v>22.38141615499007</v>
      </c>
    </row>
    <row r="33" spans="2:9" ht="46.5" customHeight="1">
      <c r="B33" s="22" t="s">
        <v>56</v>
      </c>
      <c r="C33" s="24">
        <f>C34+C35+C36+C37</f>
        <v>3257479784.6300001</v>
      </c>
      <c r="D33" s="24">
        <f>D34+D35+D36+D37</f>
        <v>3731974851.5900002</v>
      </c>
      <c r="E33" s="24">
        <f>E34+E35+E36+E37</f>
        <v>843429432.76999998</v>
      </c>
      <c r="F33" s="24">
        <f>F34+F35+F36+F37</f>
        <v>524186575.92000002</v>
      </c>
      <c r="G33" s="28">
        <f t="shared" si="0"/>
        <v>160.90252431392329</v>
      </c>
      <c r="H33" s="28">
        <f t="shared" si="1"/>
        <v>25.892084940929283</v>
      </c>
      <c r="I33" s="27">
        <f t="shared" si="2"/>
        <v>22.600083502991954</v>
      </c>
    </row>
    <row r="34" spans="2:9">
      <c r="B34" s="11" t="s">
        <v>57</v>
      </c>
      <c r="C34" s="12">
        <v>0</v>
      </c>
      <c r="D34" s="12">
        <v>2187360</v>
      </c>
      <c r="E34" s="12">
        <v>546840</v>
      </c>
      <c r="F34" s="12">
        <v>2729120</v>
      </c>
      <c r="G34" s="26"/>
      <c r="H34" s="26"/>
      <c r="I34" s="27"/>
    </row>
    <row r="35" spans="2:9" ht="26.25">
      <c r="B35" s="11" t="s">
        <v>58</v>
      </c>
      <c r="C35" s="12">
        <v>1709204215.6199999</v>
      </c>
      <c r="D35" s="12">
        <v>1920098352.8199999</v>
      </c>
      <c r="E35" s="12">
        <v>63108298.359999999</v>
      </c>
      <c r="F35" s="12">
        <v>36120204.68</v>
      </c>
      <c r="G35" s="26">
        <f t="shared" si="0"/>
        <v>174.71744393226953</v>
      </c>
      <c r="H35" s="26">
        <f t="shared" si="1"/>
        <v>3.6922620353535685</v>
      </c>
      <c r="I35" s="27">
        <f t="shared" si="2"/>
        <v>3.2867221758361724</v>
      </c>
    </row>
    <row r="36" spans="2:9">
      <c r="B36" s="11" t="s">
        <v>59</v>
      </c>
      <c r="C36" s="12">
        <v>1402918081.01</v>
      </c>
      <c r="D36" s="12">
        <v>1398720622.6400001</v>
      </c>
      <c r="E36" s="12">
        <v>509601820.27999997</v>
      </c>
      <c r="F36" s="12">
        <v>473025892.31</v>
      </c>
      <c r="G36" s="26">
        <f t="shared" si="0"/>
        <v>107.73233105515286</v>
      </c>
      <c r="H36" s="26">
        <f t="shared" si="1"/>
        <v>36.324417453734959</v>
      </c>
      <c r="I36" s="27">
        <f t="shared" si="2"/>
        <v>36.433424375924162</v>
      </c>
    </row>
    <row r="37" spans="2:9">
      <c r="B37" s="11" t="s">
        <v>60</v>
      </c>
      <c r="C37" s="12">
        <v>145357488</v>
      </c>
      <c r="D37" s="12">
        <v>410968516.13</v>
      </c>
      <c r="E37" s="12">
        <v>270172474.13</v>
      </c>
      <c r="F37" s="12">
        <v>12311358.93</v>
      </c>
      <c r="G37" s="26">
        <f t="shared" si="0"/>
        <v>2194.4975828107063</v>
      </c>
      <c r="H37" s="26">
        <f t="shared" si="1"/>
        <v>185.86759983771873</v>
      </c>
      <c r="I37" s="27">
        <f t="shared" si="2"/>
        <v>65.740431085610808</v>
      </c>
    </row>
    <row r="38" spans="2:9" ht="26.25">
      <c r="B38" s="11" t="s">
        <v>61</v>
      </c>
      <c r="C38" s="12">
        <v>36826200</v>
      </c>
      <c r="D38" s="12">
        <v>36826200</v>
      </c>
      <c r="E38" s="12"/>
      <c r="F38" s="12"/>
      <c r="G38" s="26"/>
      <c r="H38" s="26">
        <f t="shared" si="1"/>
        <v>0</v>
      </c>
      <c r="I38" s="27">
        <f t="shared" si="2"/>
        <v>0</v>
      </c>
    </row>
    <row r="39" spans="2:9" ht="51.75">
      <c r="B39" s="11" t="s">
        <v>62</v>
      </c>
      <c r="C39" s="12"/>
      <c r="D39" s="12">
        <v>421208.4</v>
      </c>
      <c r="E39" s="12">
        <v>653991.26</v>
      </c>
      <c r="F39" s="12">
        <v>945762.15</v>
      </c>
      <c r="G39" s="26">
        <f t="shared" si="0"/>
        <v>69.149654593387993</v>
      </c>
      <c r="H39" s="26"/>
      <c r="I39" s="27">
        <f t="shared" si="2"/>
        <v>155.26548378427401</v>
      </c>
    </row>
    <row r="40" spans="2:9" ht="39">
      <c r="B40" s="14" t="s">
        <v>63</v>
      </c>
      <c r="C40" s="15"/>
      <c r="D40" s="15">
        <v>-421208.4</v>
      </c>
      <c r="E40" s="15">
        <v>-572376.62</v>
      </c>
      <c r="F40" s="15">
        <v>-5523722.0700000003</v>
      </c>
      <c r="G40" s="26">
        <f t="shared" si="0"/>
        <v>10.362154589722143</v>
      </c>
      <c r="H40" s="26"/>
      <c r="I40" s="27">
        <f t="shared" si="2"/>
        <v>135.88917504969035</v>
      </c>
    </row>
    <row r="41" spans="2:9" s="7" customFormat="1" ht="14.25">
      <c r="B41" s="32" t="s">
        <v>64</v>
      </c>
      <c r="C41" s="33">
        <v>-37278618.700000003</v>
      </c>
      <c r="D41" s="33">
        <v>-81677050.579999998</v>
      </c>
      <c r="E41" s="33">
        <v>90610211.159999996</v>
      </c>
      <c r="F41" s="33">
        <v>43909948.950000003</v>
      </c>
      <c r="G41" s="26">
        <f t="shared" si="0"/>
        <v>206.35462651796135</v>
      </c>
      <c r="H41" s="26">
        <f t="shared" si="1"/>
        <v>-243.0621474716819</v>
      </c>
      <c r="I41" s="27">
        <f t="shared" si="2"/>
        <v>-110.9371733143697</v>
      </c>
    </row>
    <row r="42" spans="2:9">
      <c r="F42" s="13"/>
      <c r="G42" s="13"/>
    </row>
    <row r="43" spans="2:9">
      <c r="F43" s="13"/>
      <c r="G43" s="13"/>
    </row>
  </sheetData>
  <mergeCells count="7">
    <mergeCell ref="B1:I1"/>
    <mergeCell ref="B2:B3"/>
    <mergeCell ref="C2:D2"/>
    <mergeCell ref="E2:E3"/>
    <mergeCell ref="F2:F3"/>
    <mergeCell ref="G2:G3"/>
    <mergeCell ref="H2:I2"/>
  </mergeCells>
  <pageMargins left="0.98425196850393704" right="0.19685039370078741" top="0.39370078740157483" bottom="0.39370078740157483" header="0.39370078740157483" footer="0.39370078740157483"/>
  <pageSetup paperSize="9" scale="65" fitToWidth="0" fitToHeight="0" orientation="landscape" errors="blank" r:id="rId1"/>
</worksheet>
</file>

<file path=xl/worksheets/sheet43.xml><?xml version="1.0" encoding="utf-8"?>
<worksheet xmlns="http://schemas.openxmlformats.org/spreadsheetml/2006/main" xmlns:r="http://schemas.openxmlformats.org/officeDocument/2006/relationships">
  <sheetPr codeName="Лист6">
    <pageSetUpPr autoPageBreaks="0"/>
  </sheetPr>
  <dimension ref="A1:I43"/>
  <sheetViews>
    <sheetView showGridLines="0" showZeros="0" topLeftCell="B21" workbookViewId="0">
      <pane xSplit="1" topLeftCell="C1" activePane="topRight" state="frozen"/>
      <selection activeCell="B1" sqref="B1"/>
      <selection pane="topRight" activeCell="E34" sqref="E34:E41"/>
    </sheetView>
  </sheetViews>
  <sheetFormatPr defaultRowHeight="15" outlineLevelRow="3"/>
  <cols>
    <col min="1" max="1" width="113.7109375" style="2" hidden="1" customWidth="1"/>
    <col min="2" max="2" width="62.85546875" style="2" customWidth="1"/>
    <col min="3" max="4" width="17.28515625" style="2" bestFit="1" customWidth="1"/>
    <col min="5" max="5" width="15.7109375" style="2" customWidth="1"/>
    <col min="6" max="6" width="17.28515625" style="2" bestFit="1" customWidth="1"/>
    <col min="7" max="7" width="11.7109375" style="2" customWidth="1"/>
    <col min="8" max="8" width="9.28515625" style="2" customWidth="1"/>
    <col min="9" max="9" width="7.7109375" style="2" customWidth="1"/>
    <col min="10" max="255" width="9.140625" style="2"/>
    <col min="256" max="256" width="0" style="2" hidden="1" customWidth="1"/>
    <col min="257" max="257" width="62.85546875" style="2" customWidth="1"/>
    <col min="258" max="259" width="17.28515625" style="2" bestFit="1" customWidth="1"/>
    <col min="260" max="260" width="15.7109375" style="2" customWidth="1"/>
    <col min="261" max="262" width="17.28515625" style="2" bestFit="1" customWidth="1"/>
    <col min="263" max="263" width="15" style="2" customWidth="1"/>
    <col min="264" max="264" width="16.7109375" style="2" customWidth="1"/>
    <col min="265" max="265" width="14.7109375" style="2" customWidth="1"/>
    <col min="266" max="511" width="9.140625" style="2"/>
    <col min="512" max="512" width="0" style="2" hidden="1" customWidth="1"/>
    <col min="513" max="513" width="62.85546875" style="2" customWidth="1"/>
    <col min="514" max="515" width="17.28515625" style="2" bestFit="1" customWidth="1"/>
    <col min="516" max="516" width="15.7109375" style="2" customWidth="1"/>
    <col min="517" max="518" width="17.28515625" style="2" bestFit="1" customWidth="1"/>
    <col min="519" max="519" width="15" style="2" customWidth="1"/>
    <col min="520" max="520" width="16.7109375" style="2" customWidth="1"/>
    <col min="521" max="521" width="14.7109375" style="2" customWidth="1"/>
    <col min="522" max="767" width="9.140625" style="2"/>
    <col min="768" max="768" width="0" style="2" hidden="1" customWidth="1"/>
    <col min="769" max="769" width="62.85546875" style="2" customWidth="1"/>
    <col min="770" max="771" width="17.28515625" style="2" bestFit="1" customWidth="1"/>
    <col min="772" max="772" width="15.7109375" style="2" customWidth="1"/>
    <col min="773" max="774" width="17.28515625" style="2" bestFit="1" customWidth="1"/>
    <col min="775" max="775" width="15" style="2" customWidth="1"/>
    <col min="776" max="776" width="16.7109375" style="2" customWidth="1"/>
    <col min="777" max="777" width="14.7109375" style="2" customWidth="1"/>
    <col min="778" max="1023" width="9.140625" style="2"/>
    <col min="1024" max="1024" width="0" style="2" hidden="1" customWidth="1"/>
    <col min="1025" max="1025" width="62.85546875" style="2" customWidth="1"/>
    <col min="1026" max="1027" width="17.28515625" style="2" bestFit="1" customWidth="1"/>
    <col min="1028" max="1028" width="15.7109375" style="2" customWidth="1"/>
    <col min="1029" max="1030" width="17.28515625" style="2" bestFit="1" customWidth="1"/>
    <col min="1031" max="1031" width="15" style="2" customWidth="1"/>
    <col min="1032" max="1032" width="16.7109375" style="2" customWidth="1"/>
    <col min="1033" max="1033" width="14.7109375" style="2" customWidth="1"/>
    <col min="1034" max="1279" width="9.140625" style="2"/>
    <col min="1280" max="1280" width="0" style="2" hidden="1" customWidth="1"/>
    <col min="1281" max="1281" width="62.85546875" style="2" customWidth="1"/>
    <col min="1282" max="1283" width="17.28515625" style="2" bestFit="1" customWidth="1"/>
    <col min="1284" max="1284" width="15.7109375" style="2" customWidth="1"/>
    <col min="1285" max="1286" width="17.28515625" style="2" bestFit="1" customWidth="1"/>
    <col min="1287" max="1287" width="15" style="2" customWidth="1"/>
    <col min="1288" max="1288" width="16.7109375" style="2" customWidth="1"/>
    <col min="1289" max="1289" width="14.7109375" style="2" customWidth="1"/>
    <col min="1290" max="1535" width="9.140625" style="2"/>
    <col min="1536" max="1536" width="0" style="2" hidden="1" customWidth="1"/>
    <col min="1537" max="1537" width="62.85546875" style="2" customWidth="1"/>
    <col min="1538" max="1539" width="17.28515625" style="2" bestFit="1" customWidth="1"/>
    <col min="1540" max="1540" width="15.7109375" style="2" customWidth="1"/>
    <col min="1541" max="1542" width="17.28515625" style="2" bestFit="1" customWidth="1"/>
    <col min="1543" max="1543" width="15" style="2" customWidth="1"/>
    <col min="1544" max="1544" width="16.7109375" style="2" customWidth="1"/>
    <col min="1545" max="1545" width="14.7109375" style="2" customWidth="1"/>
    <col min="1546" max="1791" width="9.140625" style="2"/>
    <col min="1792" max="1792" width="0" style="2" hidden="1" customWidth="1"/>
    <col min="1793" max="1793" width="62.85546875" style="2" customWidth="1"/>
    <col min="1794" max="1795" width="17.28515625" style="2" bestFit="1" customWidth="1"/>
    <col min="1796" max="1796" width="15.7109375" style="2" customWidth="1"/>
    <col min="1797" max="1798" width="17.28515625" style="2" bestFit="1" customWidth="1"/>
    <col min="1799" max="1799" width="15" style="2" customWidth="1"/>
    <col min="1800" max="1800" width="16.7109375" style="2" customWidth="1"/>
    <col min="1801" max="1801" width="14.7109375" style="2" customWidth="1"/>
    <col min="1802" max="2047" width="9.140625" style="2"/>
    <col min="2048" max="2048" width="0" style="2" hidden="1" customWidth="1"/>
    <col min="2049" max="2049" width="62.85546875" style="2" customWidth="1"/>
    <col min="2050" max="2051" width="17.28515625" style="2" bestFit="1" customWidth="1"/>
    <col min="2052" max="2052" width="15.7109375" style="2" customWidth="1"/>
    <col min="2053" max="2054" width="17.28515625" style="2" bestFit="1" customWidth="1"/>
    <col min="2055" max="2055" width="15" style="2" customWidth="1"/>
    <col min="2056" max="2056" width="16.7109375" style="2" customWidth="1"/>
    <col min="2057" max="2057" width="14.7109375" style="2" customWidth="1"/>
    <col min="2058" max="2303" width="9.140625" style="2"/>
    <col min="2304" max="2304" width="0" style="2" hidden="1" customWidth="1"/>
    <col min="2305" max="2305" width="62.85546875" style="2" customWidth="1"/>
    <col min="2306" max="2307" width="17.28515625" style="2" bestFit="1" customWidth="1"/>
    <col min="2308" max="2308" width="15.7109375" style="2" customWidth="1"/>
    <col min="2309" max="2310" width="17.28515625" style="2" bestFit="1" customWidth="1"/>
    <col min="2311" max="2311" width="15" style="2" customWidth="1"/>
    <col min="2312" max="2312" width="16.7109375" style="2" customWidth="1"/>
    <col min="2313" max="2313" width="14.7109375" style="2" customWidth="1"/>
    <col min="2314" max="2559" width="9.140625" style="2"/>
    <col min="2560" max="2560" width="0" style="2" hidden="1" customWidth="1"/>
    <col min="2561" max="2561" width="62.85546875" style="2" customWidth="1"/>
    <col min="2562" max="2563" width="17.28515625" style="2" bestFit="1" customWidth="1"/>
    <col min="2564" max="2564" width="15.7109375" style="2" customWidth="1"/>
    <col min="2565" max="2566" width="17.28515625" style="2" bestFit="1" customWidth="1"/>
    <col min="2567" max="2567" width="15" style="2" customWidth="1"/>
    <col min="2568" max="2568" width="16.7109375" style="2" customWidth="1"/>
    <col min="2569" max="2569" width="14.7109375" style="2" customWidth="1"/>
    <col min="2570" max="2815" width="9.140625" style="2"/>
    <col min="2816" max="2816" width="0" style="2" hidden="1" customWidth="1"/>
    <col min="2817" max="2817" width="62.85546875" style="2" customWidth="1"/>
    <col min="2818" max="2819" width="17.28515625" style="2" bestFit="1" customWidth="1"/>
    <col min="2820" max="2820" width="15.7109375" style="2" customWidth="1"/>
    <col min="2821" max="2822" width="17.28515625" style="2" bestFit="1" customWidth="1"/>
    <col min="2823" max="2823" width="15" style="2" customWidth="1"/>
    <col min="2824" max="2824" width="16.7109375" style="2" customWidth="1"/>
    <col min="2825" max="2825" width="14.7109375" style="2" customWidth="1"/>
    <col min="2826" max="3071" width="9.140625" style="2"/>
    <col min="3072" max="3072" width="0" style="2" hidden="1" customWidth="1"/>
    <col min="3073" max="3073" width="62.85546875" style="2" customWidth="1"/>
    <col min="3074" max="3075" width="17.28515625" style="2" bestFit="1" customWidth="1"/>
    <col min="3076" max="3076" width="15.7109375" style="2" customWidth="1"/>
    <col min="3077" max="3078" width="17.28515625" style="2" bestFit="1" customWidth="1"/>
    <col min="3079" max="3079" width="15" style="2" customWidth="1"/>
    <col min="3080" max="3080" width="16.7109375" style="2" customWidth="1"/>
    <col min="3081" max="3081" width="14.7109375" style="2" customWidth="1"/>
    <col min="3082" max="3327" width="9.140625" style="2"/>
    <col min="3328" max="3328" width="0" style="2" hidden="1" customWidth="1"/>
    <col min="3329" max="3329" width="62.85546875" style="2" customWidth="1"/>
    <col min="3330" max="3331" width="17.28515625" style="2" bestFit="1" customWidth="1"/>
    <col min="3332" max="3332" width="15.7109375" style="2" customWidth="1"/>
    <col min="3333" max="3334" width="17.28515625" style="2" bestFit="1" customWidth="1"/>
    <col min="3335" max="3335" width="15" style="2" customWidth="1"/>
    <col min="3336" max="3336" width="16.7109375" style="2" customWidth="1"/>
    <col min="3337" max="3337" width="14.7109375" style="2" customWidth="1"/>
    <col min="3338" max="3583" width="9.140625" style="2"/>
    <col min="3584" max="3584" width="0" style="2" hidden="1" customWidth="1"/>
    <col min="3585" max="3585" width="62.85546875" style="2" customWidth="1"/>
    <col min="3586" max="3587" width="17.28515625" style="2" bestFit="1" customWidth="1"/>
    <col min="3588" max="3588" width="15.7109375" style="2" customWidth="1"/>
    <col min="3589" max="3590" width="17.28515625" style="2" bestFit="1" customWidth="1"/>
    <col min="3591" max="3591" width="15" style="2" customWidth="1"/>
    <col min="3592" max="3592" width="16.7109375" style="2" customWidth="1"/>
    <col min="3593" max="3593" width="14.7109375" style="2" customWidth="1"/>
    <col min="3594" max="3839" width="9.140625" style="2"/>
    <col min="3840" max="3840" width="0" style="2" hidden="1" customWidth="1"/>
    <col min="3841" max="3841" width="62.85546875" style="2" customWidth="1"/>
    <col min="3842" max="3843" width="17.28515625" style="2" bestFit="1" customWidth="1"/>
    <col min="3844" max="3844" width="15.7109375" style="2" customWidth="1"/>
    <col min="3845" max="3846" width="17.28515625" style="2" bestFit="1" customWidth="1"/>
    <col min="3847" max="3847" width="15" style="2" customWidth="1"/>
    <col min="3848" max="3848" width="16.7109375" style="2" customWidth="1"/>
    <col min="3849" max="3849" width="14.7109375" style="2" customWidth="1"/>
    <col min="3850" max="4095" width="9.140625" style="2"/>
    <col min="4096" max="4096" width="0" style="2" hidden="1" customWidth="1"/>
    <col min="4097" max="4097" width="62.85546875" style="2" customWidth="1"/>
    <col min="4098" max="4099" width="17.28515625" style="2" bestFit="1" customWidth="1"/>
    <col min="4100" max="4100" width="15.7109375" style="2" customWidth="1"/>
    <col min="4101" max="4102" width="17.28515625" style="2" bestFit="1" customWidth="1"/>
    <col min="4103" max="4103" width="15" style="2" customWidth="1"/>
    <col min="4104" max="4104" width="16.7109375" style="2" customWidth="1"/>
    <col min="4105" max="4105" width="14.7109375" style="2" customWidth="1"/>
    <col min="4106" max="4351" width="9.140625" style="2"/>
    <col min="4352" max="4352" width="0" style="2" hidden="1" customWidth="1"/>
    <col min="4353" max="4353" width="62.85546875" style="2" customWidth="1"/>
    <col min="4354" max="4355" width="17.28515625" style="2" bestFit="1" customWidth="1"/>
    <col min="4356" max="4356" width="15.7109375" style="2" customWidth="1"/>
    <col min="4357" max="4358" width="17.28515625" style="2" bestFit="1" customWidth="1"/>
    <col min="4359" max="4359" width="15" style="2" customWidth="1"/>
    <col min="4360" max="4360" width="16.7109375" style="2" customWidth="1"/>
    <col min="4361" max="4361" width="14.7109375" style="2" customWidth="1"/>
    <col min="4362" max="4607" width="9.140625" style="2"/>
    <col min="4608" max="4608" width="0" style="2" hidden="1" customWidth="1"/>
    <col min="4609" max="4609" width="62.85546875" style="2" customWidth="1"/>
    <col min="4610" max="4611" width="17.28515625" style="2" bestFit="1" customWidth="1"/>
    <col min="4612" max="4612" width="15.7109375" style="2" customWidth="1"/>
    <col min="4613" max="4614" width="17.28515625" style="2" bestFit="1" customWidth="1"/>
    <col min="4615" max="4615" width="15" style="2" customWidth="1"/>
    <col min="4616" max="4616" width="16.7109375" style="2" customWidth="1"/>
    <col min="4617" max="4617" width="14.7109375" style="2" customWidth="1"/>
    <col min="4618" max="4863" width="9.140625" style="2"/>
    <col min="4864" max="4864" width="0" style="2" hidden="1" customWidth="1"/>
    <col min="4865" max="4865" width="62.85546875" style="2" customWidth="1"/>
    <col min="4866" max="4867" width="17.28515625" style="2" bestFit="1" customWidth="1"/>
    <col min="4868" max="4868" width="15.7109375" style="2" customWidth="1"/>
    <col min="4869" max="4870" width="17.28515625" style="2" bestFit="1" customWidth="1"/>
    <col min="4871" max="4871" width="15" style="2" customWidth="1"/>
    <col min="4872" max="4872" width="16.7109375" style="2" customWidth="1"/>
    <col min="4873" max="4873" width="14.7109375" style="2" customWidth="1"/>
    <col min="4874" max="5119" width="9.140625" style="2"/>
    <col min="5120" max="5120" width="0" style="2" hidden="1" customWidth="1"/>
    <col min="5121" max="5121" width="62.85546875" style="2" customWidth="1"/>
    <col min="5122" max="5123" width="17.28515625" style="2" bestFit="1" customWidth="1"/>
    <col min="5124" max="5124" width="15.7109375" style="2" customWidth="1"/>
    <col min="5125" max="5126" width="17.28515625" style="2" bestFit="1" customWidth="1"/>
    <col min="5127" max="5127" width="15" style="2" customWidth="1"/>
    <col min="5128" max="5128" width="16.7109375" style="2" customWidth="1"/>
    <col min="5129" max="5129" width="14.7109375" style="2" customWidth="1"/>
    <col min="5130" max="5375" width="9.140625" style="2"/>
    <col min="5376" max="5376" width="0" style="2" hidden="1" customWidth="1"/>
    <col min="5377" max="5377" width="62.85546875" style="2" customWidth="1"/>
    <col min="5378" max="5379" width="17.28515625" style="2" bestFit="1" customWidth="1"/>
    <col min="5380" max="5380" width="15.7109375" style="2" customWidth="1"/>
    <col min="5381" max="5382" width="17.28515625" style="2" bestFit="1" customWidth="1"/>
    <col min="5383" max="5383" width="15" style="2" customWidth="1"/>
    <col min="5384" max="5384" width="16.7109375" style="2" customWidth="1"/>
    <col min="5385" max="5385" width="14.7109375" style="2" customWidth="1"/>
    <col min="5386" max="5631" width="9.140625" style="2"/>
    <col min="5632" max="5632" width="0" style="2" hidden="1" customWidth="1"/>
    <col min="5633" max="5633" width="62.85546875" style="2" customWidth="1"/>
    <col min="5634" max="5635" width="17.28515625" style="2" bestFit="1" customWidth="1"/>
    <col min="5636" max="5636" width="15.7109375" style="2" customWidth="1"/>
    <col min="5637" max="5638" width="17.28515625" style="2" bestFit="1" customWidth="1"/>
    <col min="5639" max="5639" width="15" style="2" customWidth="1"/>
    <col min="5640" max="5640" width="16.7109375" style="2" customWidth="1"/>
    <col min="5641" max="5641" width="14.7109375" style="2" customWidth="1"/>
    <col min="5642" max="5887" width="9.140625" style="2"/>
    <col min="5888" max="5888" width="0" style="2" hidden="1" customWidth="1"/>
    <col min="5889" max="5889" width="62.85546875" style="2" customWidth="1"/>
    <col min="5890" max="5891" width="17.28515625" style="2" bestFit="1" customWidth="1"/>
    <col min="5892" max="5892" width="15.7109375" style="2" customWidth="1"/>
    <col min="5893" max="5894" width="17.28515625" style="2" bestFit="1" customWidth="1"/>
    <col min="5895" max="5895" width="15" style="2" customWidth="1"/>
    <col min="5896" max="5896" width="16.7109375" style="2" customWidth="1"/>
    <col min="5897" max="5897" width="14.7109375" style="2" customWidth="1"/>
    <col min="5898" max="6143" width="9.140625" style="2"/>
    <col min="6144" max="6144" width="0" style="2" hidden="1" customWidth="1"/>
    <col min="6145" max="6145" width="62.85546875" style="2" customWidth="1"/>
    <col min="6146" max="6147" width="17.28515625" style="2" bestFit="1" customWidth="1"/>
    <col min="6148" max="6148" width="15.7109375" style="2" customWidth="1"/>
    <col min="6149" max="6150" width="17.28515625" style="2" bestFit="1" customWidth="1"/>
    <col min="6151" max="6151" width="15" style="2" customWidth="1"/>
    <col min="6152" max="6152" width="16.7109375" style="2" customWidth="1"/>
    <col min="6153" max="6153" width="14.7109375" style="2" customWidth="1"/>
    <col min="6154" max="6399" width="9.140625" style="2"/>
    <col min="6400" max="6400" width="0" style="2" hidden="1" customWidth="1"/>
    <col min="6401" max="6401" width="62.85546875" style="2" customWidth="1"/>
    <col min="6402" max="6403" width="17.28515625" style="2" bestFit="1" customWidth="1"/>
    <col min="6404" max="6404" width="15.7109375" style="2" customWidth="1"/>
    <col min="6405" max="6406" width="17.28515625" style="2" bestFit="1" customWidth="1"/>
    <col min="6407" max="6407" width="15" style="2" customWidth="1"/>
    <col min="6408" max="6408" width="16.7109375" style="2" customWidth="1"/>
    <col min="6409" max="6409" width="14.7109375" style="2" customWidth="1"/>
    <col min="6410" max="6655" width="9.140625" style="2"/>
    <col min="6656" max="6656" width="0" style="2" hidden="1" customWidth="1"/>
    <col min="6657" max="6657" width="62.85546875" style="2" customWidth="1"/>
    <col min="6658" max="6659" width="17.28515625" style="2" bestFit="1" customWidth="1"/>
    <col min="6660" max="6660" width="15.7109375" style="2" customWidth="1"/>
    <col min="6661" max="6662" width="17.28515625" style="2" bestFit="1" customWidth="1"/>
    <col min="6663" max="6663" width="15" style="2" customWidth="1"/>
    <col min="6664" max="6664" width="16.7109375" style="2" customWidth="1"/>
    <col min="6665" max="6665" width="14.7109375" style="2" customWidth="1"/>
    <col min="6666" max="6911" width="9.140625" style="2"/>
    <col min="6912" max="6912" width="0" style="2" hidden="1" customWidth="1"/>
    <col min="6913" max="6913" width="62.85546875" style="2" customWidth="1"/>
    <col min="6914" max="6915" width="17.28515625" style="2" bestFit="1" customWidth="1"/>
    <col min="6916" max="6916" width="15.7109375" style="2" customWidth="1"/>
    <col min="6917" max="6918" width="17.28515625" style="2" bestFit="1" customWidth="1"/>
    <col min="6919" max="6919" width="15" style="2" customWidth="1"/>
    <col min="6920" max="6920" width="16.7109375" style="2" customWidth="1"/>
    <col min="6921" max="6921" width="14.7109375" style="2" customWidth="1"/>
    <col min="6922" max="7167" width="9.140625" style="2"/>
    <col min="7168" max="7168" width="0" style="2" hidden="1" customWidth="1"/>
    <col min="7169" max="7169" width="62.85546875" style="2" customWidth="1"/>
    <col min="7170" max="7171" width="17.28515625" style="2" bestFit="1" customWidth="1"/>
    <col min="7172" max="7172" width="15.7109375" style="2" customWidth="1"/>
    <col min="7173" max="7174" width="17.28515625" style="2" bestFit="1" customWidth="1"/>
    <col min="7175" max="7175" width="15" style="2" customWidth="1"/>
    <col min="7176" max="7176" width="16.7109375" style="2" customWidth="1"/>
    <col min="7177" max="7177" width="14.7109375" style="2" customWidth="1"/>
    <col min="7178" max="7423" width="9.140625" style="2"/>
    <col min="7424" max="7424" width="0" style="2" hidden="1" customWidth="1"/>
    <col min="7425" max="7425" width="62.85546875" style="2" customWidth="1"/>
    <col min="7426" max="7427" width="17.28515625" style="2" bestFit="1" customWidth="1"/>
    <col min="7428" max="7428" width="15.7109375" style="2" customWidth="1"/>
    <col min="7429" max="7430" width="17.28515625" style="2" bestFit="1" customWidth="1"/>
    <col min="7431" max="7431" width="15" style="2" customWidth="1"/>
    <col min="7432" max="7432" width="16.7109375" style="2" customWidth="1"/>
    <col min="7433" max="7433" width="14.7109375" style="2" customWidth="1"/>
    <col min="7434" max="7679" width="9.140625" style="2"/>
    <col min="7680" max="7680" width="0" style="2" hidden="1" customWidth="1"/>
    <col min="7681" max="7681" width="62.85546875" style="2" customWidth="1"/>
    <col min="7682" max="7683" width="17.28515625" style="2" bestFit="1" customWidth="1"/>
    <col min="7684" max="7684" width="15.7109375" style="2" customWidth="1"/>
    <col min="7685" max="7686" width="17.28515625" style="2" bestFit="1" customWidth="1"/>
    <col min="7687" max="7687" width="15" style="2" customWidth="1"/>
    <col min="7688" max="7688" width="16.7109375" style="2" customWidth="1"/>
    <col min="7689" max="7689" width="14.7109375" style="2" customWidth="1"/>
    <col min="7690" max="7935" width="9.140625" style="2"/>
    <col min="7936" max="7936" width="0" style="2" hidden="1" customWidth="1"/>
    <col min="7937" max="7937" width="62.85546875" style="2" customWidth="1"/>
    <col min="7938" max="7939" width="17.28515625" style="2" bestFit="1" customWidth="1"/>
    <col min="7940" max="7940" width="15.7109375" style="2" customWidth="1"/>
    <col min="7941" max="7942" width="17.28515625" style="2" bestFit="1" customWidth="1"/>
    <col min="7943" max="7943" width="15" style="2" customWidth="1"/>
    <col min="7944" max="7944" width="16.7109375" style="2" customWidth="1"/>
    <col min="7945" max="7945" width="14.7109375" style="2" customWidth="1"/>
    <col min="7946" max="8191" width="9.140625" style="2"/>
    <col min="8192" max="8192" width="0" style="2" hidden="1" customWidth="1"/>
    <col min="8193" max="8193" width="62.85546875" style="2" customWidth="1"/>
    <col min="8194" max="8195" width="17.28515625" style="2" bestFit="1" customWidth="1"/>
    <col min="8196" max="8196" width="15.7109375" style="2" customWidth="1"/>
    <col min="8197" max="8198" width="17.28515625" style="2" bestFit="1" customWidth="1"/>
    <col min="8199" max="8199" width="15" style="2" customWidth="1"/>
    <col min="8200" max="8200" width="16.7109375" style="2" customWidth="1"/>
    <col min="8201" max="8201" width="14.7109375" style="2" customWidth="1"/>
    <col min="8202" max="8447" width="9.140625" style="2"/>
    <col min="8448" max="8448" width="0" style="2" hidden="1" customWidth="1"/>
    <col min="8449" max="8449" width="62.85546875" style="2" customWidth="1"/>
    <col min="8450" max="8451" width="17.28515625" style="2" bestFit="1" customWidth="1"/>
    <col min="8452" max="8452" width="15.7109375" style="2" customWidth="1"/>
    <col min="8453" max="8454" width="17.28515625" style="2" bestFit="1" customWidth="1"/>
    <col min="8455" max="8455" width="15" style="2" customWidth="1"/>
    <col min="8456" max="8456" width="16.7109375" style="2" customWidth="1"/>
    <col min="8457" max="8457" width="14.7109375" style="2" customWidth="1"/>
    <col min="8458" max="8703" width="9.140625" style="2"/>
    <col min="8704" max="8704" width="0" style="2" hidden="1" customWidth="1"/>
    <col min="8705" max="8705" width="62.85546875" style="2" customWidth="1"/>
    <col min="8706" max="8707" width="17.28515625" style="2" bestFit="1" customWidth="1"/>
    <col min="8708" max="8708" width="15.7109375" style="2" customWidth="1"/>
    <col min="8709" max="8710" width="17.28515625" style="2" bestFit="1" customWidth="1"/>
    <col min="8711" max="8711" width="15" style="2" customWidth="1"/>
    <col min="8712" max="8712" width="16.7109375" style="2" customWidth="1"/>
    <col min="8713" max="8713" width="14.7109375" style="2" customWidth="1"/>
    <col min="8714" max="8959" width="9.140625" style="2"/>
    <col min="8960" max="8960" width="0" style="2" hidden="1" customWidth="1"/>
    <col min="8961" max="8961" width="62.85546875" style="2" customWidth="1"/>
    <col min="8962" max="8963" width="17.28515625" style="2" bestFit="1" customWidth="1"/>
    <col min="8964" max="8964" width="15.7109375" style="2" customWidth="1"/>
    <col min="8965" max="8966" width="17.28515625" style="2" bestFit="1" customWidth="1"/>
    <col min="8967" max="8967" width="15" style="2" customWidth="1"/>
    <col min="8968" max="8968" width="16.7109375" style="2" customWidth="1"/>
    <col min="8969" max="8969" width="14.7109375" style="2" customWidth="1"/>
    <col min="8970" max="9215" width="9.140625" style="2"/>
    <col min="9216" max="9216" width="0" style="2" hidden="1" customWidth="1"/>
    <col min="9217" max="9217" width="62.85546875" style="2" customWidth="1"/>
    <col min="9218" max="9219" width="17.28515625" style="2" bestFit="1" customWidth="1"/>
    <col min="9220" max="9220" width="15.7109375" style="2" customWidth="1"/>
    <col min="9221" max="9222" width="17.28515625" style="2" bestFit="1" customWidth="1"/>
    <col min="9223" max="9223" width="15" style="2" customWidth="1"/>
    <col min="9224" max="9224" width="16.7109375" style="2" customWidth="1"/>
    <col min="9225" max="9225" width="14.7109375" style="2" customWidth="1"/>
    <col min="9226" max="9471" width="9.140625" style="2"/>
    <col min="9472" max="9472" width="0" style="2" hidden="1" customWidth="1"/>
    <col min="9473" max="9473" width="62.85546875" style="2" customWidth="1"/>
    <col min="9474" max="9475" width="17.28515625" style="2" bestFit="1" customWidth="1"/>
    <col min="9476" max="9476" width="15.7109375" style="2" customWidth="1"/>
    <col min="9477" max="9478" width="17.28515625" style="2" bestFit="1" customWidth="1"/>
    <col min="9479" max="9479" width="15" style="2" customWidth="1"/>
    <col min="9480" max="9480" width="16.7109375" style="2" customWidth="1"/>
    <col min="9481" max="9481" width="14.7109375" style="2" customWidth="1"/>
    <col min="9482" max="9727" width="9.140625" style="2"/>
    <col min="9728" max="9728" width="0" style="2" hidden="1" customWidth="1"/>
    <col min="9729" max="9729" width="62.85546875" style="2" customWidth="1"/>
    <col min="9730" max="9731" width="17.28515625" style="2" bestFit="1" customWidth="1"/>
    <col min="9732" max="9732" width="15.7109375" style="2" customWidth="1"/>
    <col min="9733" max="9734" width="17.28515625" style="2" bestFit="1" customWidth="1"/>
    <col min="9735" max="9735" width="15" style="2" customWidth="1"/>
    <col min="9736" max="9736" width="16.7109375" style="2" customWidth="1"/>
    <col min="9737" max="9737" width="14.7109375" style="2" customWidth="1"/>
    <col min="9738" max="9983" width="9.140625" style="2"/>
    <col min="9984" max="9984" width="0" style="2" hidden="1" customWidth="1"/>
    <col min="9985" max="9985" width="62.85546875" style="2" customWidth="1"/>
    <col min="9986" max="9987" width="17.28515625" style="2" bestFit="1" customWidth="1"/>
    <col min="9988" max="9988" width="15.7109375" style="2" customWidth="1"/>
    <col min="9989" max="9990" width="17.28515625" style="2" bestFit="1" customWidth="1"/>
    <col min="9991" max="9991" width="15" style="2" customWidth="1"/>
    <col min="9992" max="9992" width="16.7109375" style="2" customWidth="1"/>
    <col min="9993" max="9993" width="14.7109375" style="2" customWidth="1"/>
    <col min="9994" max="10239" width="9.140625" style="2"/>
    <col min="10240" max="10240" width="0" style="2" hidden="1" customWidth="1"/>
    <col min="10241" max="10241" width="62.85546875" style="2" customWidth="1"/>
    <col min="10242" max="10243" width="17.28515625" style="2" bestFit="1" customWidth="1"/>
    <col min="10244" max="10244" width="15.7109375" style="2" customWidth="1"/>
    <col min="10245" max="10246" width="17.28515625" style="2" bestFit="1" customWidth="1"/>
    <col min="10247" max="10247" width="15" style="2" customWidth="1"/>
    <col min="10248" max="10248" width="16.7109375" style="2" customWidth="1"/>
    <col min="10249" max="10249" width="14.7109375" style="2" customWidth="1"/>
    <col min="10250" max="10495" width="9.140625" style="2"/>
    <col min="10496" max="10496" width="0" style="2" hidden="1" customWidth="1"/>
    <col min="10497" max="10497" width="62.85546875" style="2" customWidth="1"/>
    <col min="10498" max="10499" width="17.28515625" style="2" bestFit="1" customWidth="1"/>
    <col min="10500" max="10500" width="15.7109375" style="2" customWidth="1"/>
    <col min="10501" max="10502" width="17.28515625" style="2" bestFit="1" customWidth="1"/>
    <col min="10503" max="10503" width="15" style="2" customWidth="1"/>
    <col min="10504" max="10504" width="16.7109375" style="2" customWidth="1"/>
    <col min="10505" max="10505" width="14.7109375" style="2" customWidth="1"/>
    <col min="10506" max="10751" width="9.140625" style="2"/>
    <col min="10752" max="10752" width="0" style="2" hidden="1" customWidth="1"/>
    <col min="10753" max="10753" width="62.85546875" style="2" customWidth="1"/>
    <col min="10754" max="10755" width="17.28515625" style="2" bestFit="1" customWidth="1"/>
    <col min="10756" max="10756" width="15.7109375" style="2" customWidth="1"/>
    <col min="10757" max="10758" width="17.28515625" style="2" bestFit="1" customWidth="1"/>
    <col min="10759" max="10759" width="15" style="2" customWidth="1"/>
    <col min="10760" max="10760" width="16.7109375" style="2" customWidth="1"/>
    <col min="10761" max="10761" width="14.7109375" style="2" customWidth="1"/>
    <col min="10762" max="11007" width="9.140625" style="2"/>
    <col min="11008" max="11008" width="0" style="2" hidden="1" customWidth="1"/>
    <col min="11009" max="11009" width="62.85546875" style="2" customWidth="1"/>
    <col min="11010" max="11011" width="17.28515625" style="2" bestFit="1" customWidth="1"/>
    <col min="11012" max="11012" width="15.7109375" style="2" customWidth="1"/>
    <col min="11013" max="11014" width="17.28515625" style="2" bestFit="1" customWidth="1"/>
    <col min="11015" max="11015" width="15" style="2" customWidth="1"/>
    <col min="11016" max="11016" width="16.7109375" style="2" customWidth="1"/>
    <col min="11017" max="11017" width="14.7109375" style="2" customWidth="1"/>
    <col min="11018" max="11263" width="9.140625" style="2"/>
    <col min="11264" max="11264" width="0" style="2" hidden="1" customWidth="1"/>
    <col min="11265" max="11265" width="62.85546875" style="2" customWidth="1"/>
    <col min="11266" max="11267" width="17.28515625" style="2" bestFit="1" customWidth="1"/>
    <col min="11268" max="11268" width="15.7109375" style="2" customWidth="1"/>
    <col min="11269" max="11270" width="17.28515625" style="2" bestFit="1" customWidth="1"/>
    <col min="11271" max="11271" width="15" style="2" customWidth="1"/>
    <col min="11272" max="11272" width="16.7109375" style="2" customWidth="1"/>
    <col min="11273" max="11273" width="14.7109375" style="2" customWidth="1"/>
    <col min="11274" max="11519" width="9.140625" style="2"/>
    <col min="11520" max="11520" width="0" style="2" hidden="1" customWidth="1"/>
    <col min="11521" max="11521" width="62.85546875" style="2" customWidth="1"/>
    <col min="11522" max="11523" width="17.28515625" style="2" bestFit="1" customWidth="1"/>
    <col min="11524" max="11524" width="15.7109375" style="2" customWidth="1"/>
    <col min="11525" max="11526" width="17.28515625" style="2" bestFit="1" customWidth="1"/>
    <col min="11527" max="11527" width="15" style="2" customWidth="1"/>
    <col min="11528" max="11528" width="16.7109375" style="2" customWidth="1"/>
    <col min="11529" max="11529" width="14.7109375" style="2" customWidth="1"/>
    <col min="11530" max="11775" width="9.140625" style="2"/>
    <col min="11776" max="11776" width="0" style="2" hidden="1" customWidth="1"/>
    <col min="11777" max="11777" width="62.85546875" style="2" customWidth="1"/>
    <col min="11778" max="11779" width="17.28515625" style="2" bestFit="1" customWidth="1"/>
    <col min="11780" max="11780" width="15.7109375" style="2" customWidth="1"/>
    <col min="11781" max="11782" width="17.28515625" style="2" bestFit="1" customWidth="1"/>
    <col min="11783" max="11783" width="15" style="2" customWidth="1"/>
    <col min="11784" max="11784" width="16.7109375" style="2" customWidth="1"/>
    <col min="11785" max="11785" width="14.7109375" style="2" customWidth="1"/>
    <col min="11786" max="12031" width="9.140625" style="2"/>
    <col min="12032" max="12032" width="0" style="2" hidden="1" customWidth="1"/>
    <col min="12033" max="12033" width="62.85546875" style="2" customWidth="1"/>
    <col min="12034" max="12035" width="17.28515625" style="2" bestFit="1" customWidth="1"/>
    <col min="12036" max="12036" width="15.7109375" style="2" customWidth="1"/>
    <col min="12037" max="12038" width="17.28515625" style="2" bestFit="1" customWidth="1"/>
    <col min="12039" max="12039" width="15" style="2" customWidth="1"/>
    <col min="12040" max="12040" width="16.7109375" style="2" customWidth="1"/>
    <col min="12041" max="12041" width="14.7109375" style="2" customWidth="1"/>
    <col min="12042" max="12287" width="9.140625" style="2"/>
    <col min="12288" max="12288" width="0" style="2" hidden="1" customWidth="1"/>
    <col min="12289" max="12289" width="62.85546875" style="2" customWidth="1"/>
    <col min="12290" max="12291" width="17.28515625" style="2" bestFit="1" customWidth="1"/>
    <col min="12292" max="12292" width="15.7109375" style="2" customWidth="1"/>
    <col min="12293" max="12294" width="17.28515625" style="2" bestFit="1" customWidth="1"/>
    <col min="12295" max="12295" width="15" style="2" customWidth="1"/>
    <col min="12296" max="12296" width="16.7109375" style="2" customWidth="1"/>
    <col min="12297" max="12297" width="14.7109375" style="2" customWidth="1"/>
    <col min="12298" max="12543" width="9.140625" style="2"/>
    <col min="12544" max="12544" width="0" style="2" hidden="1" customWidth="1"/>
    <col min="12545" max="12545" width="62.85546875" style="2" customWidth="1"/>
    <col min="12546" max="12547" width="17.28515625" style="2" bestFit="1" customWidth="1"/>
    <col min="12548" max="12548" width="15.7109375" style="2" customWidth="1"/>
    <col min="12549" max="12550" width="17.28515625" style="2" bestFit="1" customWidth="1"/>
    <col min="12551" max="12551" width="15" style="2" customWidth="1"/>
    <col min="12552" max="12552" width="16.7109375" style="2" customWidth="1"/>
    <col min="12553" max="12553" width="14.7109375" style="2" customWidth="1"/>
    <col min="12554" max="12799" width="9.140625" style="2"/>
    <col min="12800" max="12800" width="0" style="2" hidden="1" customWidth="1"/>
    <col min="12801" max="12801" width="62.85546875" style="2" customWidth="1"/>
    <col min="12802" max="12803" width="17.28515625" style="2" bestFit="1" customWidth="1"/>
    <col min="12804" max="12804" width="15.7109375" style="2" customWidth="1"/>
    <col min="12805" max="12806" width="17.28515625" style="2" bestFit="1" customWidth="1"/>
    <col min="12807" max="12807" width="15" style="2" customWidth="1"/>
    <col min="12808" max="12808" width="16.7109375" style="2" customWidth="1"/>
    <col min="12809" max="12809" width="14.7109375" style="2" customWidth="1"/>
    <col min="12810" max="13055" width="9.140625" style="2"/>
    <col min="13056" max="13056" width="0" style="2" hidden="1" customWidth="1"/>
    <col min="13057" max="13057" width="62.85546875" style="2" customWidth="1"/>
    <col min="13058" max="13059" width="17.28515625" style="2" bestFit="1" customWidth="1"/>
    <col min="13060" max="13060" width="15.7109375" style="2" customWidth="1"/>
    <col min="13061" max="13062" width="17.28515625" style="2" bestFit="1" customWidth="1"/>
    <col min="13063" max="13063" width="15" style="2" customWidth="1"/>
    <col min="13064" max="13064" width="16.7109375" style="2" customWidth="1"/>
    <col min="13065" max="13065" width="14.7109375" style="2" customWidth="1"/>
    <col min="13066" max="13311" width="9.140625" style="2"/>
    <col min="13312" max="13312" width="0" style="2" hidden="1" customWidth="1"/>
    <col min="13313" max="13313" width="62.85546875" style="2" customWidth="1"/>
    <col min="13314" max="13315" width="17.28515625" style="2" bestFit="1" customWidth="1"/>
    <col min="13316" max="13316" width="15.7109375" style="2" customWidth="1"/>
    <col min="13317" max="13318" width="17.28515625" style="2" bestFit="1" customWidth="1"/>
    <col min="13319" max="13319" width="15" style="2" customWidth="1"/>
    <col min="13320" max="13320" width="16.7109375" style="2" customWidth="1"/>
    <col min="13321" max="13321" width="14.7109375" style="2" customWidth="1"/>
    <col min="13322" max="13567" width="9.140625" style="2"/>
    <col min="13568" max="13568" width="0" style="2" hidden="1" customWidth="1"/>
    <col min="13569" max="13569" width="62.85546875" style="2" customWidth="1"/>
    <col min="13570" max="13571" width="17.28515625" style="2" bestFit="1" customWidth="1"/>
    <col min="13572" max="13572" width="15.7109375" style="2" customWidth="1"/>
    <col min="13573" max="13574" width="17.28515625" style="2" bestFit="1" customWidth="1"/>
    <col min="13575" max="13575" width="15" style="2" customWidth="1"/>
    <col min="13576" max="13576" width="16.7109375" style="2" customWidth="1"/>
    <col min="13577" max="13577" width="14.7109375" style="2" customWidth="1"/>
    <col min="13578" max="13823" width="9.140625" style="2"/>
    <col min="13824" max="13824" width="0" style="2" hidden="1" customWidth="1"/>
    <col min="13825" max="13825" width="62.85546875" style="2" customWidth="1"/>
    <col min="13826" max="13827" width="17.28515625" style="2" bestFit="1" customWidth="1"/>
    <col min="13828" max="13828" width="15.7109375" style="2" customWidth="1"/>
    <col min="13829" max="13830" width="17.28515625" style="2" bestFit="1" customWidth="1"/>
    <col min="13831" max="13831" width="15" style="2" customWidth="1"/>
    <col min="13832" max="13832" width="16.7109375" style="2" customWidth="1"/>
    <col min="13833" max="13833" width="14.7109375" style="2" customWidth="1"/>
    <col min="13834" max="14079" width="9.140625" style="2"/>
    <col min="14080" max="14080" width="0" style="2" hidden="1" customWidth="1"/>
    <col min="14081" max="14081" width="62.85546875" style="2" customWidth="1"/>
    <col min="14082" max="14083" width="17.28515625" style="2" bestFit="1" customWidth="1"/>
    <col min="14084" max="14084" width="15.7109375" style="2" customWidth="1"/>
    <col min="14085" max="14086" width="17.28515625" style="2" bestFit="1" customWidth="1"/>
    <col min="14087" max="14087" width="15" style="2" customWidth="1"/>
    <col min="14088" max="14088" width="16.7109375" style="2" customWidth="1"/>
    <col min="14089" max="14089" width="14.7109375" style="2" customWidth="1"/>
    <col min="14090" max="14335" width="9.140625" style="2"/>
    <col min="14336" max="14336" width="0" style="2" hidden="1" customWidth="1"/>
    <col min="14337" max="14337" width="62.85546875" style="2" customWidth="1"/>
    <col min="14338" max="14339" width="17.28515625" style="2" bestFit="1" customWidth="1"/>
    <col min="14340" max="14340" width="15.7109375" style="2" customWidth="1"/>
    <col min="14341" max="14342" width="17.28515625" style="2" bestFit="1" customWidth="1"/>
    <col min="14343" max="14343" width="15" style="2" customWidth="1"/>
    <col min="14344" max="14344" width="16.7109375" style="2" customWidth="1"/>
    <col min="14345" max="14345" width="14.7109375" style="2" customWidth="1"/>
    <col min="14346" max="14591" width="9.140625" style="2"/>
    <col min="14592" max="14592" width="0" style="2" hidden="1" customWidth="1"/>
    <col min="14593" max="14593" width="62.85546875" style="2" customWidth="1"/>
    <col min="14594" max="14595" width="17.28515625" style="2" bestFit="1" customWidth="1"/>
    <col min="14596" max="14596" width="15.7109375" style="2" customWidth="1"/>
    <col min="14597" max="14598" width="17.28515625" style="2" bestFit="1" customWidth="1"/>
    <col min="14599" max="14599" width="15" style="2" customWidth="1"/>
    <col min="14600" max="14600" width="16.7109375" style="2" customWidth="1"/>
    <col min="14601" max="14601" width="14.7109375" style="2" customWidth="1"/>
    <col min="14602" max="14847" width="9.140625" style="2"/>
    <col min="14848" max="14848" width="0" style="2" hidden="1" customWidth="1"/>
    <col min="14849" max="14849" width="62.85546875" style="2" customWidth="1"/>
    <col min="14850" max="14851" width="17.28515625" style="2" bestFit="1" customWidth="1"/>
    <col min="14852" max="14852" width="15.7109375" style="2" customWidth="1"/>
    <col min="14853" max="14854" width="17.28515625" style="2" bestFit="1" customWidth="1"/>
    <col min="14855" max="14855" width="15" style="2" customWidth="1"/>
    <col min="14856" max="14856" width="16.7109375" style="2" customWidth="1"/>
    <col min="14857" max="14857" width="14.7109375" style="2" customWidth="1"/>
    <col min="14858" max="15103" width="9.140625" style="2"/>
    <col min="15104" max="15104" width="0" style="2" hidden="1" customWidth="1"/>
    <col min="15105" max="15105" width="62.85546875" style="2" customWidth="1"/>
    <col min="15106" max="15107" width="17.28515625" style="2" bestFit="1" customWidth="1"/>
    <col min="15108" max="15108" width="15.7109375" style="2" customWidth="1"/>
    <col min="15109" max="15110" width="17.28515625" style="2" bestFit="1" customWidth="1"/>
    <col min="15111" max="15111" width="15" style="2" customWidth="1"/>
    <col min="15112" max="15112" width="16.7109375" style="2" customWidth="1"/>
    <col min="15113" max="15113" width="14.7109375" style="2" customWidth="1"/>
    <col min="15114" max="15359" width="9.140625" style="2"/>
    <col min="15360" max="15360" width="0" style="2" hidden="1" customWidth="1"/>
    <col min="15361" max="15361" width="62.85546875" style="2" customWidth="1"/>
    <col min="15362" max="15363" width="17.28515625" style="2" bestFit="1" customWidth="1"/>
    <col min="15364" max="15364" width="15.7109375" style="2" customWidth="1"/>
    <col min="15365" max="15366" width="17.28515625" style="2" bestFit="1" customWidth="1"/>
    <col min="15367" max="15367" width="15" style="2" customWidth="1"/>
    <col min="15368" max="15368" width="16.7109375" style="2" customWidth="1"/>
    <col min="15369" max="15369" width="14.7109375" style="2" customWidth="1"/>
    <col min="15370" max="15615" width="9.140625" style="2"/>
    <col min="15616" max="15616" width="0" style="2" hidden="1" customWidth="1"/>
    <col min="15617" max="15617" width="62.85546875" style="2" customWidth="1"/>
    <col min="15618" max="15619" width="17.28515625" style="2" bestFit="1" customWidth="1"/>
    <col min="15620" max="15620" width="15.7109375" style="2" customWidth="1"/>
    <col min="15621" max="15622" width="17.28515625" style="2" bestFit="1" customWidth="1"/>
    <col min="15623" max="15623" width="15" style="2" customWidth="1"/>
    <col min="15624" max="15624" width="16.7109375" style="2" customWidth="1"/>
    <col min="15625" max="15625" width="14.7109375" style="2" customWidth="1"/>
    <col min="15626" max="15871" width="9.140625" style="2"/>
    <col min="15872" max="15872" width="0" style="2" hidden="1" customWidth="1"/>
    <col min="15873" max="15873" width="62.85546875" style="2" customWidth="1"/>
    <col min="15874" max="15875" width="17.28515625" style="2" bestFit="1" customWidth="1"/>
    <col min="15876" max="15876" width="15.7109375" style="2" customWidth="1"/>
    <col min="15877" max="15878" width="17.28515625" style="2" bestFit="1" customWidth="1"/>
    <col min="15879" max="15879" width="15" style="2" customWidth="1"/>
    <col min="15880" max="15880" width="16.7109375" style="2" customWidth="1"/>
    <col min="15881" max="15881" width="14.7109375" style="2" customWidth="1"/>
    <col min="15882" max="16127" width="9.140625" style="2"/>
    <col min="16128" max="16128" width="0" style="2" hidden="1" customWidth="1"/>
    <col min="16129" max="16129" width="62.85546875" style="2" customWidth="1"/>
    <col min="16130" max="16131" width="17.28515625" style="2" bestFit="1" customWidth="1"/>
    <col min="16132" max="16132" width="15.7109375" style="2" customWidth="1"/>
    <col min="16133" max="16134" width="17.28515625" style="2" bestFit="1" customWidth="1"/>
    <col min="16135" max="16135" width="15" style="2" customWidth="1"/>
    <col min="16136" max="16136" width="16.7109375" style="2" customWidth="1"/>
    <col min="16137" max="16137" width="14.7109375" style="2" customWidth="1"/>
    <col min="16138" max="16384" width="9.140625" style="2"/>
  </cols>
  <sheetData>
    <row r="1" spans="1:9" ht="35.25" customHeight="1">
      <c r="A1" s="1" t="s">
        <v>0</v>
      </c>
      <c r="B1" s="149" t="s">
        <v>77</v>
      </c>
      <c r="C1" s="149"/>
      <c r="D1" s="149"/>
      <c r="E1" s="149"/>
      <c r="F1" s="149"/>
      <c r="G1" s="149"/>
      <c r="H1" s="149"/>
      <c r="I1" s="149"/>
    </row>
    <row r="2" spans="1:9" ht="35.25" customHeight="1">
      <c r="A2" s="1"/>
      <c r="B2" s="158" t="s">
        <v>2</v>
      </c>
      <c r="C2" s="160" t="s">
        <v>65</v>
      </c>
      <c r="D2" s="161"/>
      <c r="E2" s="158" t="s">
        <v>76</v>
      </c>
      <c r="F2" s="162" t="s">
        <v>69</v>
      </c>
      <c r="G2" s="162" t="s">
        <v>70</v>
      </c>
      <c r="H2" s="165" t="s">
        <v>71</v>
      </c>
      <c r="I2" s="161"/>
    </row>
    <row r="3" spans="1:9" ht="51" customHeight="1">
      <c r="A3" s="3" t="s">
        <v>1</v>
      </c>
      <c r="B3" s="159"/>
      <c r="C3" s="21" t="s">
        <v>66</v>
      </c>
      <c r="D3" s="16" t="s">
        <v>67</v>
      </c>
      <c r="E3" s="159"/>
      <c r="F3" s="163"/>
      <c r="G3" s="164"/>
      <c r="H3" s="17" t="s">
        <v>72</v>
      </c>
      <c r="I3" s="19" t="s">
        <v>73</v>
      </c>
    </row>
    <row r="4" spans="1:9" s="7" customFormat="1" ht="15" customHeight="1">
      <c r="A4" s="4" t="s">
        <v>3</v>
      </c>
      <c r="B4" s="5" t="s">
        <v>4</v>
      </c>
      <c r="C4" s="6">
        <f>C5+C32</f>
        <v>3816104654.71</v>
      </c>
      <c r="D4" s="6">
        <f>D5+D32</f>
        <v>4293600263.2600002</v>
      </c>
      <c r="E4" s="6">
        <f>E5+E32</f>
        <v>766542570.6099999</v>
      </c>
      <c r="F4" s="18">
        <f>F5+F32</f>
        <v>463669832.23000002</v>
      </c>
      <c r="G4" s="26">
        <f>E4/F4*100</f>
        <v>165.32077727018523</v>
      </c>
      <c r="H4" s="26">
        <f>E4/C4*100</f>
        <v>20.087042677508862</v>
      </c>
      <c r="I4" s="27">
        <f>E4/D4*100</f>
        <v>17.853142435481111</v>
      </c>
    </row>
    <row r="5" spans="1:9" s="7" customFormat="1" ht="15" customHeight="1" outlineLevel="1">
      <c r="A5" s="4" t="s">
        <v>5</v>
      </c>
      <c r="B5" s="5" t="s">
        <v>6</v>
      </c>
      <c r="C5" s="25">
        <f>C6+C20</f>
        <v>521798670.07999998</v>
      </c>
      <c r="D5" s="25">
        <f>D6+D20</f>
        <v>521798670.07999998</v>
      </c>
      <c r="E5" s="25">
        <f>E6+E20</f>
        <v>124443783.06999999</v>
      </c>
      <c r="F5" s="25">
        <f>F6+F20</f>
        <v>111479541.84999999</v>
      </c>
      <c r="G5" s="28">
        <f t="shared" ref="G5:G41" si="0">E5/F5*100</f>
        <v>111.62925591983854</v>
      </c>
      <c r="H5" s="28">
        <f t="shared" ref="H5:H41" si="1">E5/C5*100</f>
        <v>23.849003496103354</v>
      </c>
      <c r="I5" s="27">
        <f t="shared" ref="I5:I41" si="2">E5/D5*100</f>
        <v>23.849003496103354</v>
      </c>
    </row>
    <row r="6" spans="1:9" s="7" customFormat="1" ht="15" customHeight="1" outlineLevel="1">
      <c r="A6" s="4"/>
      <c r="B6" s="5" t="s">
        <v>7</v>
      </c>
      <c r="C6" s="25">
        <f>C7+C10+C11+C17+C18+C19</f>
        <v>461365483.07999998</v>
      </c>
      <c r="D6" s="25">
        <f>D7+D10+D11+D17+D18+D19</f>
        <v>461365483.07999998</v>
      </c>
      <c r="E6" s="25">
        <f>E7+E10+E11+E17+E18+E19</f>
        <v>108025261.34999999</v>
      </c>
      <c r="F6" s="25">
        <f>F7+F10+F11+F17+F18+F19</f>
        <v>95860942.579999998</v>
      </c>
      <c r="G6" s="28">
        <f t="shared" si="0"/>
        <v>112.68954638104915</v>
      </c>
      <c r="H6" s="28">
        <f t="shared" si="1"/>
        <v>23.4142486405444</v>
      </c>
      <c r="I6" s="27">
        <f t="shared" si="2"/>
        <v>23.4142486405444</v>
      </c>
    </row>
    <row r="7" spans="1:9" ht="15" customHeight="1" outlineLevel="2">
      <c r="A7" s="8" t="s">
        <v>8</v>
      </c>
      <c r="B7" s="9" t="s">
        <v>9</v>
      </c>
      <c r="C7" s="10">
        <f>C8+C9</f>
        <v>305371351</v>
      </c>
      <c r="D7" s="10">
        <f>D8+D9</f>
        <v>305371351</v>
      </c>
      <c r="E7" s="10">
        <f>E8+E9</f>
        <v>71671583.469999999</v>
      </c>
      <c r="F7" s="10">
        <f>F8+F9</f>
        <v>61129369.190000005</v>
      </c>
      <c r="G7" s="26">
        <f t="shared" si="0"/>
        <v>117.24574360849869</v>
      </c>
      <c r="H7" s="26">
        <f t="shared" si="1"/>
        <v>23.470303692634218</v>
      </c>
      <c r="I7" s="27">
        <f t="shared" si="2"/>
        <v>23.470303692634218</v>
      </c>
    </row>
    <row r="8" spans="1:9" ht="15" customHeight="1" outlineLevel="3">
      <c r="A8" s="8" t="s">
        <v>10</v>
      </c>
      <c r="B8" s="9" t="s">
        <v>11</v>
      </c>
      <c r="C8" s="10">
        <v>9031560</v>
      </c>
      <c r="D8" s="10">
        <v>9031560</v>
      </c>
      <c r="E8" s="10">
        <v>2879391.47</v>
      </c>
      <c r="F8" s="10">
        <v>1982389.92</v>
      </c>
      <c r="G8" s="26">
        <f t="shared" si="0"/>
        <v>145.24849228450478</v>
      </c>
      <c r="H8" s="26">
        <f t="shared" si="1"/>
        <v>31.88144096922348</v>
      </c>
      <c r="I8" s="27">
        <f t="shared" si="2"/>
        <v>31.88144096922348</v>
      </c>
    </row>
    <row r="9" spans="1:9" ht="15" customHeight="1" outlineLevel="3">
      <c r="A9" s="8" t="s">
        <v>12</v>
      </c>
      <c r="B9" s="9" t="s">
        <v>13</v>
      </c>
      <c r="C9" s="10">
        <v>296339791</v>
      </c>
      <c r="D9" s="10">
        <v>296339791</v>
      </c>
      <c r="E9" s="10">
        <v>68792192</v>
      </c>
      <c r="F9" s="10">
        <v>59146979.270000003</v>
      </c>
      <c r="G9" s="26">
        <f t="shared" si="0"/>
        <v>116.30719412731219</v>
      </c>
      <c r="H9" s="26">
        <f t="shared" si="1"/>
        <v>23.213957115870411</v>
      </c>
      <c r="I9" s="27">
        <f t="shared" si="2"/>
        <v>23.213957115870411</v>
      </c>
    </row>
    <row r="10" spans="1:9" ht="25.5" outlineLevel="2">
      <c r="A10" s="8" t="s">
        <v>14</v>
      </c>
      <c r="B10" s="9" t="s">
        <v>15</v>
      </c>
      <c r="C10" s="10">
        <v>31913377.079999998</v>
      </c>
      <c r="D10" s="10">
        <v>31913377.079999998</v>
      </c>
      <c r="E10" s="10">
        <v>8230491.4000000004</v>
      </c>
      <c r="F10" s="10">
        <v>6538788.0199999996</v>
      </c>
      <c r="G10" s="26">
        <f t="shared" si="0"/>
        <v>125.87181867382209</v>
      </c>
      <c r="H10" s="26">
        <f t="shared" si="1"/>
        <v>25.790098551362718</v>
      </c>
      <c r="I10" s="27">
        <f t="shared" si="2"/>
        <v>25.790098551362718</v>
      </c>
    </row>
    <row r="11" spans="1:9" ht="15" customHeight="1" outlineLevel="2">
      <c r="A11" s="8" t="s">
        <v>16</v>
      </c>
      <c r="B11" s="9" t="s">
        <v>17</v>
      </c>
      <c r="C11" s="10">
        <f>C12+C13+C14+C15+C16</f>
        <v>97391016</v>
      </c>
      <c r="D11" s="10">
        <f>D12+D13+D14+D15+D16</f>
        <v>97391016</v>
      </c>
      <c r="E11" s="10">
        <f>E12+E13+E14+E15+E16</f>
        <v>19462363.830000002</v>
      </c>
      <c r="F11" s="10">
        <f>F12+F13+F14+F15+F16</f>
        <v>23039545.050000001</v>
      </c>
      <c r="G11" s="26">
        <f t="shared" si="0"/>
        <v>84.473733260631377</v>
      </c>
      <c r="H11" s="26">
        <f t="shared" si="1"/>
        <v>19.983736313008585</v>
      </c>
      <c r="I11" s="27">
        <f t="shared" si="2"/>
        <v>19.983736313008585</v>
      </c>
    </row>
    <row r="12" spans="1:9" ht="25.5" customHeight="1" outlineLevel="3">
      <c r="A12" s="8" t="s">
        <v>18</v>
      </c>
      <c r="B12" s="9" t="s">
        <v>19</v>
      </c>
      <c r="C12" s="10">
        <v>84004570</v>
      </c>
      <c r="D12" s="10">
        <v>84004570</v>
      </c>
      <c r="E12" s="10">
        <v>13167822.800000001</v>
      </c>
      <c r="F12" s="10">
        <v>12058824.130000001</v>
      </c>
      <c r="G12" s="26">
        <f t="shared" si="0"/>
        <v>109.19657387855113</v>
      </c>
      <c r="H12" s="26">
        <f t="shared" si="1"/>
        <v>15.675126722272372</v>
      </c>
      <c r="I12" s="27">
        <f t="shared" si="2"/>
        <v>15.675126722272372</v>
      </c>
    </row>
    <row r="13" spans="1:9" ht="15" customHeight="1" outlineLevel="3">
      <c r="A13" s="8" t="s">
        <v>20</v>
      </c>
      <c r="B13" s="9" t="s">
        <v>21</v>
      </c>
      <c r="C13" s="10">
        <v>0</v>
      </c>
      <c r="D13" s="10">
        <v>0</v>
      </c>
      <c r="E13" s="10">
        <v>-146222.12</v>
      </c>
      <c r="F13" s="10">
        <v>5486569.96</v>
      </c>
      <c r="G13" s="26">
        <f t="shared" si="0"/>
        <v>-2.6650916887242242</v>
      </c>
      <c r="H13" s="26"/>
      <c r="I13" s="27"/>
    </row>
    <row r="14" spans="1:9" ht="15" customHeight="1" outlineLevel="3">
      <c r="A14" s="8" t="s">
        <v>22</v>
      </c>
      <c r="B14" s="9" t="s">
        <v>23</v>
      </c>
      <c r="C14" s="10">
        <v>255000</v>
      </c>
      <c r="D14" s="10">
        <v>255000</v>
      </c>
      <c r="E14" s="10">
        <v>181904.45</v>
      </c>
      <c r="F14" s="10">
        <v>49508.35</v>
      </c>
      <c r="G14" s="26"/>
      <c r="H14" s="26">
        <f t="shared" si="1"/>
        <v>71.335078431372551</v>
      </c>
      <c r="I14" s="27">
        <f t="shared" si="2"/>
        <v>71.335078431372551</v>
      </c>
    </row>
    <row r="15" spans="1:9" ht="15" customHeight="1" outlineLevel="3">
      <c r="A15" s="8" t="s">
        <v>24</v>
      </c>
      <c r="B15" s="9" t="s">
        <v>25</v>
      </c>
      <c r="C15" s="10">
        <v>13131446</v>
      </c>
      <c r="D15" s="10">
        <v>13131446</v>
      </c>
      <c r="E15" s="10">
        <v>6258858.7000000002</v>
      </c>
      <c r="F15" s="10">
        <v>5444642.6100000003</v>
      </c>
      <c r="G15" s="26">
        <f t="shared" si="0"/>
        <v>114.95444509993283</v>
      </c>
      <c r="H15" s="26">
        <f t="shared" si="1"/>
        <v>47.663133976258216</v>
      </c>
      <c r="I15" s="27">
        <f t="shared" si="2"/>
        <v>47.663133976258216</v>
      </c>
    </row>
    <row r="16" spans="1:9" ht="15" customHeight="1" outlineLevel="3">
      <c r="A16" s="8"/>
      <c r="B16" s="9" t="s">
        <v>26</v>
      </c>
      <c r="C16" s="10">
        <v>0</v>
      </c>
      <c r="D16" s="10">
        <v>0</v>
      </c>
      <c r="E16" s="10">
        <v>0</v>
      </c>
      <c r="F16" s="10">
        <v>0</v>
      </c>
      <c r="G16" s="26"/>
      <c r="H16" s="26"/>
      <c r="I16" s="27"/>
    </row>
    <row r="17" spans="1:9" ht="15" customHeight="1" outlineLevel="2">
      <c r="A17" s="8" t="s">
        <v>27</v>
      </c>
      <c r="B17" s="9" t="s">
        <v>28</v>
      </c>
      <c r="C17" s="10">
        <v>17352839</v>
      </c>
      <c r="D17" s="10">
        <v>17352839</v>
      </c>
      <c r="E17" s="10">
        <v>6319012.71</v>
      </c>
      <c r="F17" s="10">
        <v>3453492.63</v>
      </c>
      <c r="G17" s="26">
        <f t="shared" si="0"/>
        <v>182.97455321339427</v>
      </c>
      <c r="H17" s="26">
        <f t="shared" si="1"/>
        <v>36.414863930910677</v>
      </c>
      <c r="I17" s="27">
        <f t="shared" si="2"/>
        <v>36.414863930910677</v>
      </c>
    </row>
    <row r="18" spans="1:9" ht="15" customHeight="1" outlineLevel="2">
      <c r="A18" s="8" t="s">
        <v>29</v>
      </c>
      <c r="B18" s="9" t="s">
        <v>30</v>
      </c>
      <c r="C18" s="10">
        <v>9336900</v>
      </c>
      <c r="D18" s="10">
        <v>9336900</v>
      </c>
      <c r="E18" s="10">
        <v>2340073.14</v>
      </c>
      <c r="F18" s="10">
        <v>1699686.06</v>
      </c>
      <c r="G18" s="26">
        <f t="shared" si="0"/>
        <v>137.67678602953302</v>
      </c>
      <c r="H18" s="26">
        <f t="shared" si="1"/>
        <v>25.062634707451082</v>
      </c>
      <c r="I18" s="27">
        <f t="shared" si="2"/>
        <v>25.062634707451082</v>
      </c>
    </row>
    <row r="19" spans="1:9" ht="25.5" outlineLevel="2">
      <c r="A19" s="8"/>
      <c r="B19" s="9" t="s">
        <v>31</v>
      </c>
      <c r="C19" s="10"/>
      <c r="D19" s="10"/>
      <c r="E19" s="10">
        <v>1736.8</v>
      </c>
      <c r="F19" s="10">
        <v>61.63</v>
      </c>
      <c r="G19" s="26"/>
      <c r="H19" s="26"/>
      <c r="I19" s="27"/>
    </row>
    <row r="20" spans="1:9" s="7" customFormat="1" ht="14.25" outlineLevel="2">
      <c r="A20" s="4"/>
      <c r="B20" s="5" t="s">
        <v>32</v>
      </c>
      <c r="C20" s="25">
        <f>C21+C22+C23+C26+C28+C29</f>
        <v>60433187</v>
      </c>
      <c r="D20" s="25">
        <f>D21+D22+D23+D26+D28+D29</f>
        <v>60433187</v>
      </c>
      <c r="E20" s="25">
        <f>E21+E22+E23+E26+E28+E29</f>
        <v>16418521.720000001</v>
      </c>
      <c r="F20" s="25">
        <f>F21+F22+F23+F26+F28+F29</f>
        <v>15618599.27</v>
      </c>
      <c r="G20" s="28">
        <f t="shared" si="0"/>
        <v>105.12160172734878</v>
      </c>
      <c r="H20" s="28">
        <f t="shared" si="1"/>
        <v>27.168055393140193</v>
      </c>
      <c r="I20" s="27">
        <f t="shared" si="2"/>
        <v>27.168055393140193</v>
      </c>
    </row>
    <row r="21" spans="1:9" ht="25.5" outlineLevel="2">
      <c r="A21" s="8" t="s">
        <v>33</v>
      </c>
      <c r="B21" s="9" t="s">
        <v>34</v>
      </c>
      <c r="C21" s="10">
        <v>18234355</v>
      </c>
      <c r="D21" s="10">
        <v>18234355</v>
      </c>
      <c r="E21" s="10">
        <v>6173076.1799999997</v>
      </c>
      <c r="F21" s="10">
        <v>1811271.41</v>
      </c>
      <c r="G21" s="26">
        <f t="shared" si="0"/>
        <v>340.81453204188767</v>
      </c>
      <c r="H21" s="26">
        <f t="shared" si="1"/>
        <v>33.854096731142938</v>
      </c>
      <c r="I21" s="27">
        <f t="shared" si="2"/>
        <v>33.854096731142938</v>
      </c>
    </row>
    <row r="22" spans="1:9" outlineLevel="2">
      <c r="A22" s="8" t="s">
        <v>35</v>
      </c>
      <c r="B22" s="9" t="s">
        <v>36</v>
      </c>
      <c r="C22" s="10">
        <v>1675000</v>
      </c>
      <c r="D22" s="10">
        <v>1675000</v>
      </c>
      <c r="E22" s="10">
        <v>927990.64</v>
      </c>
      <c r="F22" s="10">
        <v>731482.25</v>
      </c>
      <c r="G22" s="26">
        <f t="shared" si="0"/>
        <v>126.86440990194909</v>
      </c>
      <c r="H22" s="26">
        <f t="shared" si="1"/>
        <v>55.402426268656711</v>
      </c>
      <c r="I22" s="27">
        <f t="shared" si="2"/>
        <v>55.402426268656711</v>
      </c>
    </row>
    <row r="23" spans="1:9" ht="25.5" outlineLevel="2">
      <c r="A23" s="8" t="s">
        <v>37</v>
      </c>
      <c r="B23" s="9" t="s">
        <v>38</v>
      </c>
      <c r="C23" s="10">
        <f>C24+C25</f>
        <v>22791400</v>
      </c>
      <c r="D23" s="10">
        <f>D24+D25</f>
        <v>22791400</v>
      </c>
      <c r="E23" s="10">
        <f>E24+E25</f>
        <v>5126321.84</v>
      </c>
      <c r="F23" s="10">
        <f>F24+F25</f>
        <v>6095518.3900000006</v>
      </c>
      <c r="G23" s="26">
        <f t="shared" si="0"/>
        <v>84.099850283611389</v>
      </c>
      <c r="H23" s="26">
        <f t="shared" si="1"/>
        <v>22.492351676509557</v>
      </c>
      <c r="I23" s="27">
        <f t="shared" si="2"/>
        <v>22.492351676509557</v>
      </c>
    </row>
    <row r="24" spans="1:9" ht="15" customHeight="1" outlineLevel="3">
      <c r="A24" s="8" t="s">
        <v>39</v>
      </c>
      <c r="B24" s="9" t="s">
        <v>40</v>
      </c>
      <c r="C24" s="10">
        <v>22791400</v>
      </c>
      <c r="D24" s="10">
        <v>22791400</v>
      </c>
      <c r="E24" s="10">
        <v>5088622.97</v>
      </c>
      <c r="F24" s="10">
        <v>4831136.4400000004</v>
      </c>
      <c r="G24" s="26">
        <f t="shared" si="0"/>
        <v>105.32973003759751</v>
      </c>
      <c r="H24" s="26">
        <f t="shared" si="1"/>
        <v>22.326943364602435</v>
      </c>
      <c r="I24" s="27">
        <f t="shared" si="2"/>
        <v>22.326943364602435</v>
      </c>
    </row>
    <row r="25" spans="1:9" ht="15" customHeight="1" outlineLevel="3">
      <c r="A25" s="8" t="s">
        <v>41</v>
      </c>
      <c r="B25" s="9" t="s">
        <v>42</v>
      </c>
      <c r="C25" s="10"/>
      <c r="D25" s="10"/>
      <c r="E25" s="10">
        <v>37698.870000000003</v>
      </c>
      <c r="F25" s="10">
        <v>1264381.95</v>
      </c>
      <c r="G25" s="26">
        <f t="shared" si="0"/>
        <v>2.981604569726735</v>
      </c>
      <c r="H25" s="26"/>
      <c r="I25" s="27"/>
    </row>
    <row r="26" spans="1:9" ht="25.5" customHeight="1" outlineLevel="2">
      <c r="A26" s="8" t="s">
        <v>43</v>
      </c>
      <c r="B26" s="9" t="s">
        <v>44</v>
      </c>
      <c r="C26" s="10">
        <v>15432432</v>
      </c>
      <c r="D26" s="10">
        <v>15432432</v>
      </c>
      <c r="E26" s="10">
        <v>3607023.4</v>
      </c>
      <c r="F26" s="10">
        <v>6477072.0899999999</v>
      </c>
      <c r="G26" s="26">
        <f t="shared" si="0"/>
        <v>55.689103809249097</v>
      </c>
      <c r="H26" s="26">
        <f t="shared" si="1"/>
        <v>23.373006924637671</v>
      </c>
      <c r="I26" s="27">
        <f t="shared" si="2"/>
        <v>23.373006924637671</v>
      </c>
    </row>
    <row r="27" spans="1:9" ht="25.5" outlineLevel="3">
      <c r="A27" s="8" t="s">
        <v>45</v>
      </c>
      <c r="B27" s="9" t="s">
        <v>46</v>
      </c>
      <c r="C27" s="10">
        <v>14932432</v>
      </c>
      <c r="D27" s="10">
        <v>14932432</v>
      </c>
      <c r="E27" s="10">
        <v>3589467.4</v>
      </c>
      <c r="F27" s="10">
        <v>6477072.0899999999</v>
      </c>
      <c r="G27" s="26">
        <f t="shared" si="0"/>
        <v>55.418055413368108</v>
      </c>
      <c r="H27" s="26">
        <f t="shared" si="1"/>
        <v>24.038062922369242</v>
      </c>
      <c r="I27" s="27">
        <f t="shared" si="2"/>
        <v>24.038062922369242</v>
      </c>
    </row>
    <row r="28" spans="1:9" outlineLevel="2">
      <c r="A28" s="8" t="s">
        <v>47</v>
      </c>
      <c r="B28" s="9" t="s">
        <v>48</v>
      </c>
      <c r="C28" s="10">
        <v>2300000</v>
      </c>
      <c r="D28" s="10">
        <v>2300000</v>
      </c>
      <c r="E28" s="10">
        <v>564110.55000000005</v>
      </c>
      <c r="F28" s="20">
        <v>468999.01</v>
      </c>
      <c r="G28" s="26">
        <f t="shared" si="0"/>
        <v>120.27968886330913</v>
      </c>
      <c r="H28" s="26">
        <f t="shared" si="1"/>
        <v>24.526545652173915</v>
      </c>
      <c r="I28" s="27">
        <f t="shared" si="2"/>
        <v>24.526545652173915</v>
      </c>
    </row>
    <row r="29" spans="1:9" ht="15" customHeight="1" outlineLevel="2">
      <c r="A29" s="8" t="s">
        <v>49</v>
      </c>
      <c r="B29" s="9" t="s">
        <v>50</v>
      </c>
      <c r="C29" s="10">
        <f>C30+C31</f>
        <v>0</v>
      </c>
      <c r="D29" s="10">
        <f>D30+D31</f>
        <v>0</v>
      </c>
      <c r="E29" s="10">
        <f>E30+E31</f>
        <v>19999.11</v>
      </c>
      <c r="F29" s="10">
        <f>F30+F31</f>
        <v>34256.119999999995</v>
      </c>
      <c r="G29" s="26"/>
      <c r="H29" s="26"/>
      <c r="I29" s="27"/>
    </row>
    <row r="30" spans="1:9" ht="15" customHeight="1" outlineLevel="3">
      <c r="A30" s="8" t="s">
        <v>51</v>
      </c>
      <c r="B30" s="9" t="s">
        <v>52</v>
      </c>
      <c r="C30" s="10"/>
      <c r="D30" s="10"/>
      <c r="E30" s="10">
        <v>17852.310000000001</v>
      </c>
      <c r="F30" s="10">
        <v>15000</v>
      </c>
      <c r="G30" s="26"/>
      <c r="H30" s="26"/>
      <c r="I30" s="27"/>
    </row>
    <row r="31" spans="1:9" ht="15" customHeight="1" outlineLevel="3">
      <c r="A31" s="8" t="s">
        <v>53</v>
      </c>
      <c r="B31" s="9" t="s">
        <v>54</v>
      </c>
      <c r="C31" s="10"/>
      <c r="D31" s="10"/>
      <c r="E31" s="10">
        <v>2146.8000000000002</v>
      </c>
      <c r="F31" s="10">
        <v>19256.12</v>
      </c>
      <c r="G31" s="26"/>
      <c r="H31" s="26"/>
      <c r="I31" s="27"/>
    </row>
    <row r="32" spans="1:9">
      <c r="B32" s="23" t="s">
        <v>55</v>
      </c>
      <c r="C32" s="24">
        <f>C33+C38+C39+C40</f>
        <v>3294305984.6300001</v>
      </c>
      <c r="D32" s="24">
        <f>D33+D38+D39+D40</f>
        <v>3771801593.1800003</v>
      </c>
      <c r="E32" s="24">
        <f>E33+E38+E39+E40</f>
        <v>642098787.53999996</v>
      </c>
      <c r="F32" s="24">
        <f>F33+F38+F39+F40</f>
        <v>352190290.38</v>
      </c>
      <c r="G32" s="28">
        <f t="shared" si="0"/>
        <v>182.31586874447891</v>
      </c>
      <c r="H32" s="28">
        <f t="shared" si="1"/>
        <v>19.491170235424178</v>
      </c>
      <c r="I32" s="27">
        <f t="shared" si="2"/>
        <v>17.023662875083719</v>
      </c>
    </row>
    <row r="33" spans="2:9" ht="46.5" customHeight="1">
      <c r="B33" s="22" t="s">
        <v>56</v>
      </c>
      <c r="C33" s="24">
        <f>C34+C35+C36+C37</f>
        <v>3257479784.6300001</v>
      </c>
      <c r="D33" s="24">
        <f>D34+D35+D36+D37</f>
        <v>3734975393.1800003</v>
      </c>
      <c r="E33" s="24">
        <f>E34+E35+E36+E37</f>
        <v>642011987.89999998</v>
      </c>
      <c r="F33" s="24">
        <f>F34+F35+F36+F37</f>
        <v>356768250.30000001</v>
      </c>
      <c r="G33" s="28">
        <f t="shared" si="0"/>
        <v>179.95210822715967</v>
      </c>
      <c r="H33" s="28">
        <f t="shared" si="1"/>
        <v>19.708855629104775</v>
      </c>
      <c r="I33" s="27">
        <f t="shared" si="2"/>
        <v>17.189189226582393</v>
      </c>
    </row>
    <row r="34" spans="2:9">
      <c r="B34" s="11" t="s">
        <v>57</v>
      </c>
      <c r="C34" s="12">
        <v>0</v>
      </c>
      <c r="D34" s="12">
        <v>2187360</v>
      </c>
      <c r="E34" s="12">
        <v>364560</v>
      </c>
      <c r="F34" s="12">
        <v>364560</v>
      </c>
      <c r="G34" s="26"/>
      <c r="H34" s="26"/>
      <c r="I34" s="27"/>
    </row>
    <row r="35" spans="2:9" ht="26.25">
      <c r="B35" s="11" t="s">
        <v>58</v>
      </c>
      <c r="C35" s="12">
        <v>1709204215.6199999</v>
      </c>
      <c r="D35" s="12">
        <v>1929108939.54</v>
      </c>
      <c r="E35" s="12">
        <v>28297627.52</v>
      </c>
      <c r="F35" s="12">
        <v>15808470.050000001</v>
      </c>
      <c r="G35" s="26">
        <f t="shared" si="0"/>
        <v>179.00294861234846</v>
      </c>
      <c r="H35" s="26">
        <f t="shared" si="1"/>
        <v>1.6556024880698805</v>
      </c>
      <c r="I35" s="27">
        <f t="shared" si="2"/>
        <v>1.4668755579323389</v>
      </c>
    </row>
    <row r="36" spans="2:9">
      <c r="B36" s="11" t="s">
        <v>59</v>
      </c>
      <c r="C36" s="12">
        <v>1402918081.01</v>
      </c>
      <c r="D36" s="12">
        <v>1398720622.6400001</v>
      </c>
      <c r="E36" s="12">
        <v>350143308.83999997</v>
      </c>
      <c r="F36" s="12">
        <v>332013399.26999998</v>
      </c>
      <c r="G36" s="26">
        <f t="shared" si="0"/>
        <v>105.46059575000959</v>
      </c>
      <c r="H36" s="26">
        <f t="shared" si="1"/>
        <v>24.958214850857292</v>
      </c>
      <c r="I36" s="27">
        <f t="shared" si="2"/>
        <v>25.033112629677667</v>
      </c>
    </row>
    <row r="37" spans="2:9">
      <c r="B37" s="11" t="s">
        <v>60</v>
      </c>
      <c r="C37" s="12">
        <v>145357488</v>
      </c>
      <c r="D37" s="12">
        <v>404958471</v>
      </c>
      <c r="E37" s="12">
        <v>263206491.53999999</v>
      </c>
      <c r="F37" s="12">
        <v>8581820.9800000004</v>
      </c>
      <c r="G37" s="26">
        <f t="shared" si="0"/>
        <v>3067.0237954555882</v>
      </c>
      <c r="H37" s="26">
        <f t="shared" si="1"/>
        <v>181.07528904186896</v>
      </c>
      <c r="I37" s="27">
        <f t="shared" si="2"/>
        <v>64.995921900347156</v>
      </c>
    </row>
    <row r="38" spans="2:9" ht="26.25">
      <c r="B38" s="11" t="s">
        <v>61</v>
      </c>
      <c r="C38" s="12">
        <v>36826200</v>
      </c>
      <c r="D38" s="12">
        <v>36826200</v>
      </c>
      <c r="E38" s="12"/>
      <c r="F38" s="12"/>
      <c r="G38" s="26"/>
      <c r="H38" s="26">
        <f t="shared" si="1"/>
        <v>0</v>
      </c>
      <c r="I38" s="27">
        <f t="shared" si="2"/>
        <v>0</v>
      </c>
    </row>
    <row r="39" spans="2:9" ht="51.75">
      <c r="B39" s="11" t="s">
        <v>62</v>
      </c>
      <c r="C39" s="12"/>
      <c r="D39" s="12">
        <v>421208.4</v>
      </c>
      <c r="E39" s="12">
        <v>653991.26</v>
      </c>
      <c r="F39" s="12">
        <v>945762.15</v>
      </c>
      <c r="G39" s="26">
        <f t="shared" si="0"/>
        <v>69.149654593387993</v>
      </c>
      <c r="H39" s="26"/>
      <c r="I39" s="27">
        <f t="shared" si="2"/>
        <v>155.26548378427401</v>
      </c>
    </row>
    <row r="40" spans="2:9" ht="39">
      <c r="B40" s="14" t="s">
        <v>63</v>
      </c>
      <c r="C40" s="15"/>
      <c r="D40" s="15">
        <v>-421208.4</v>
      </c>
      <c r="E40" s="15">
        <v>-567191.62</v>
      </c>
      <c r="F40" s="15">
        <v>-5523722.0700000003</v>
      </c>
      <c r="G40" s="26">
        <f t="shared" si="0"/>
        <v>10.268286724281186</v>
      </c>
      <c r="H40" s="26"/>
      <c r="I40" s="27">
        <f t="shared" si="2"/>
        <v>134.65819295151758</v>
      </c>
    </row>
    <row r="41" spans="2:9" s="7" customFormat="1" ht="14.25">
      <c r="B41" s="32" t="s">
        <v>64</v>
      </c>
      <c r="C41" s="33">
        <v>-37278618.700000003</v>
      </c>
      <c r="D41" s="33">
        <v>-81132253.579999998</v>
      </c>
      <c r="E41" s="33">
        <v>38787544.439999998</v>
      </c>
      <c r="F41" s="33">
        <v>53128540.310000002</v>
      </c>
      <c r="G41" s="26">
        <f t="shared" si="0"/>
        <v>73.006983089838997</v>
      </c>
      <c r="H41" s="26">
        <f t="shared" si="1"/>
        <v>-104.04769756128329</v>
      </c>
      <c r="I41" s="27">
        <f t="shared" si="2"/>
        <v>-47.807798660188524</v>
      </c>
    </row>
    <row r="42" spans="2:9">
      <c r="F42" s="13"/>
      <c r="G42" s="13"/>
    </row>
    <row r="43" spans="2:9">
      <c r="F43" s="13"/>
      <c r="G43" s="13"/>
    </row>
  </sheetData>
  <mergeCells count="7">
    <mergeCell ref="B1:I1"/>
    <mergeCell ref="B2:B3"/>
    <mergeCell ref="C2:D2"/>
    <mergeCell ref="E2:E3"/>
    <mergeCell ref="F2:F3"/>
    <mergeCell ref="G2:G3"/>
    <mergeCell ref="H2:I2"/>
  </mergeCells>
  <pageMargins left="0.98425196850393704" right="0.19685039370078741" top="0.39370078740157483" bottom="0.39370078740157483" header="0.39370078740157483" footer="0.39370078740157483"/>
  <pageSetup paperSize="9" scale="65" fitToWidth="0" fitToHeight="0" orientation="landscape" errors="blank" r:id="rId1"/>
</worksheet>
</file>

<file path=xl/worksheets/sheet44.xml><?xml version="1.0" encoding="utf-8"?>
<worksheet xmlns="http://schemas.openxmlformats.org/spreadsheetml/2006/main" xmlns:r="http://schemas.openxmlformats.org/officeDocument/2006/relationships">
  <sheetPr codeName="Лист5">
    <pageSetUpPr autoPageBreaks="0"/>
  </sheetPr>
  <dimension ref="A1:I43"/>
  <sheetViews>
    <sheetView showGridLines="0" showZeros="0" topLeftCell="B15" workbookViewId="0">
      <pane xSplit="1" topLeftCell="C1" activePane="topRight" state="frozen"/>
      <selection activeCell="B1" sqref="B1"/>
      <selection pane="topRight" activeCell="E33" sqref="E33"/>
    </sheetView>
  </sheetViews>
  <sheetFormatPr defaultRowHeight="15" outlineLevelRow="3"/>
  <cols>
    <col min="1" max="1" width="113.7109375" style="2" hidden="1" customWidth="1"/>
    <col min="2" max="2" width="62.85546875" style="2" customWidth="1"/>
    <col min="3" max="4" width="17.28515625" style="2" bestFit="1" customWidth="1"/>
    <col min="5" max="5" width="15.7109375" style="2" customWidth="1"/>
    <col min="6" max="6" width="17.28515625" style="2" bestFit="1" customWidth="1"/>
    <col min="7" max="7" width="11.7109375" style="2" customWidth="1"/>
    <col min="8" max="8" width="9.28515625" style="2" customWidth="1"/>
    <col min="9" max="9" width="7.7109375" style="2" customWidth="1"/>
    <col min="10" max="255" width="9.140625" style="2"/>
    <col min="256" max="256" width="0" style="2" hidden="1" customWidth="1"/>
    <col min="257" max="257" width="62.85546875" style="2" customWidth="1"/>
    <col min="258" max="259" width="17.28515625" style="2" bestFit="1" customWidth="1"/>
    <col min="260" max="260" width="15.7109375" style="2" customWidth="1"/>
    <col min="261" max="262" width="17.28515625" style="2" bestFit="1" customWidth="1"/>
    <col min="263" max="263" width="15" style="2" customWidth="1"/>
    <col min="264" max="264" width="16.7109375" style="2" customWidth="1"/>
    <col min="265" max="265" width="14.7109375" style="2" customWidth="1"/>
    <col min="266" max="511" width="9.140625" style="2"/>
    <col min="512" max="512" width="0" style="2" hidden="1" customWidth="1"/>
    <col min="513" max="513" width="62.85546875" style="2" customWidth="1"/>
    <col min="514" max="515" width="17.28515625" style="2" bestFit="1" customWidth="1"/>
    <col min="516" max="516" width="15.7109375" style="2" customWidth="1"/>
    <col min="517" max="518" width="17.28515625" style="2" bestFit="1" customWidth="1"/>
    <col min="519" max="519" width="15" style="2" customWidth="1"/>
    <col min="520" max="520" width="16.7109375" style="2" customWidth="1"/>
    <col min="521" max="521" width="14.7109375" style="2" customWidth="1"/>
    <col min="522" max="767" width="9.140625" style="2"/>
    <col min="768" max="768" width="0" style="2" hidden="1" customWidth="1"/>
    <col min="769" max="769" width="62.85546875" style="2" customWidth="1"/>
    <col min="770" max="771" width="17.28515625" style="2" bestFit="1" customWidth="1"/>
    <col min="772" max="772" width="15.7109375" style="2" customWidth="1"/>
    <col min="773" max="774" width="17.28515625" style="2" bestFit="1" customWidth="1"/>
    <col min="775" max="775" width="15" style="2" customWidth="1"/>
    <col min="776" max="776" width="16.7109375" style="2" customWidth="1"/>
    <col min="777" max="777" width="14.7109375" style="2" customWidth="1"/>
    <col min="778" max="1023" width="9.140625" style="2"/>
    <col min="1024" max="1024" width="0" style="2" hidden="1" customWidth="1"/>
    <col min="1025" max="1025" width="62.85546875" style="2" customWidth="1"/>
    <col min="1026" max="1027" width="17.28515625" style="2" bestFit="1" customWidth="1"/>
    <col min="1028" max="1028" width="15.7109375" style="2" customWidth="1"/>
    <col min="1029" max="1030" width="17.28515625" style="2" bestFit="1" customWidth="1"/>
    <col min="1031" max="1031" width="15" style="2" customWidth="1"/>
    <col min="1032" max="1032" width="16.7109375" style="2" customWidth="1"/>
    <col min="1033" max="1033" width="14.7109375" style="2" customWidth="1"/>
    <col min="1034" max="1279" width="9.140625" style="2"/>
    <col min="1280" max="1280" width="0" style="2" hidden="1" customWidth="1"/>
    <col min="1281" max="1281" width="62.85546875" style="2" customWidth="1"/>
    <col min="1282" max="1283" width="17.28515625" style="2" bestFit="1" customWidth="1"/>
    <col min="1284" max="1284" width="15.7109375" style="2" customWidth="1"/>
    <col min="1285" max="1286" width="17.28515625" style="2" bestFit="1" customWidth="1"/>
    <col min="1287" max="1287" width="15" style="2" customWidth="1"/>
    <col min="1288" max="1288" width="16.7109375" style="2" customWidth="1"/>
    <col min="1289" max="1289" width="14.7109375" style="2" customWidth="1"/>
    <col min="1290" max="1535" width="9.140625" style="2"/>
    <col min="1536" max="1536" width="0" style="2" hidden="1" customWidth="1"/>
    <col min="1537" max="1537" width="62.85546875" style="2" customWidth="1"/>
    <col min="1538" max="1539" width="17.28515625" style="2" bestFit="1" customWidth="1"/>
    <col min="1540" max="1540" width="15.7109375" style="2" customWidth="1"/>
    <col min="1541" max="1542" width="17.28515625" style="2" bestFit="1" customWidth="1"/>
    <col min="1543" max="1543" width="15" style="2" customWidth="1"/>
    <col min="1544" max="1544" width="16.7109375" style="2" customWidth="1"/>
    <col min="1545" max="1545" width="14.7109375" style="2" customWidth="1"/>
    <col min="1546" max="1791" width="9.140625" style="2"/>
    <col min="1792" max="1792" width="0" style="2" hidden="1" customWidth="1"/>
    <col min="1793" max="1793" width="62.85546875" style="2" customWidth="1"/>
    <col min="1794" max="1795" width="17.28515625" style="2" bestFit="1" customWidth="1"/>
    <col min="1796" max="1796" width="15.7109375" style="2" customWidth="1"/>
    <col min="1797" max="1798" width="17.28515625" style="2" bestFit="1" customWidth="1"/>
    <col min="1799" max="1799" width="15" style="2" customWidth="1"/>
    <col min="1800" max="1800" width="16.7109375" style="2" customWidth="1"/>
    <col min="1801" max="1801" width="14.7109375" style="2" customWidth="1"/>
    <col min="1802" max="2047" width="9.140625" style="2"/>
    <col min="2048" max="2048" width="0" style="2" hidden="1" customWidth="1"/>
    <col min="2049" max="2049" width="62.85546875" style="2" customWidth="1"/>
    <col min="2050" max="2051" width="17.28515625" style="2" bestFit="1" customWidth="1"/>
    <col min="2052" max="2052" width="15.7109375" style="2" customWidth="1"/>
    <col min="2053" max="2054" width="17.28515625" style="2" bestFit="1" customWidth="1"/>
    <col min="2055" max="2055" width="15" style="2" customWidth="1"/>
    <col min="2056" max="2056" width="16.7109375" style="2" customWidth="1"/>
    <col min="2057" max="2057" width="14.7109375" style="2" customWidth="1"/>
    <col min="2058" max="2303" width="9.140625" style="2"/>
    <col min="2304" max="2304" width="0" style="2" hidden="1" customWidth="1"/>
    <col min="2305" max="2305" width="62.85546875" style="2" customWidth="1"/>
    <col min="2306" max="2307" width="17.28515625" style="2" bestFit="1" customWidth="1"/>
    <col min="2308" max="2308" width="15.7109375" style="2" customWidth="1"/>
    <col min="2309" max="2310" width="17.28515625" style="2" bestFit="1" customWidth="1"/>
    <col min="2311" max="2311" width="15" style="2" customWidth="1"/>
    <col min="2312" max="2312" width="16.7109375" style="2" customWidth="1"/>
    <col min="2313" max="2313" width="14.7109375" style="2" customWidth="1"/>
    <col min="2314" max="2559" width="9.140625" style="2"/>
    <col min="2560" max="2560" width="0" style="2" hidden="1" customWidth="1"/>
    <col min="2561" max="2561" width="62.85546875" style="2" customWidth="1"/>
    <col min="2562" max="2563" width="17.28515625" style="2" bestFit="1" customWidth="1"/>
    <col min="2564" max="2564" width="15.7109375" style="2" customWidth="1"/>
    <col min="2565" max="2566" width="17.28515625" style="2" bestFit="1" customWidth="1"/>
    <col min="2567" max="2567" width="15" style="2" customWidth="1"/>
    <col min="2568" max="2568" width="16.7109375" style="2" customWidth="1"/>
    <col min="2569" max="2569" width="14.7109375" style="2" customWidth="1"/>
    <col min="2570" max="2815" width="9.140625" style="2"/>
    <col min="2816" max="2816" width="0" style="2" hidden="1" customWidth="1"/>
    <col min="2817" max="2817" width="62.85546875" style="2" customWidth="1"/>
    <col min="2818" max="2819" width="17.28515625" style="2" bestFit="1" customWidth="1"/>
    <col min="2820" max="2820" width="15.7109375" style="2" customWidth="1"/>
    <col min="2821" max="2822" width="17.28515625" style="2" bestFit="1" customWidth="1"/>
    <col min="2823" max="2823" width="15" style="2" customWidth="1"/>
    <col min="2824" max="2824" width="16.7109375" style="2" customWidth="1"/>
    <col min="2825" max="2825" width="14.7109375" style="2" customWidth="1"/>
    <col min="2826" max="3071" width="9.140625" style="2"/>
    <col min="3072" max="3072" width="0" style="2" hidden="1" customWidth="1"/>
    <col min="3073" max="3073" width="62.85546875" style="2" customWidth="1"/>
    <col min="3074" max="3075" width="17.28515625" style="2" bestFit="1" customWidth="1"/>
    <col min="3076" max="3076" width="15.7109375" style="2" customWidth="1"/>
    <col min="3077" max="3078" width="17.28515625" style="2" bestFit="1" customWidth="1"/>
    <col min="3079" max="3079" width="15" style="2" customWidth="1"/>
    <col min="3080" max="3080" width="16.7109375" style="2" customWidth="1"/>
    <col min="3081" max="3081" width="14.7109375" style="2" customWidth="1"/>
    <col min="3082" max="3327" width="9.140625" style="2"/>
    <col min="3328" max="3328" width="0" style="2" hidden="1" customWidth="1"/>
    <col min="3329" max="3329" width="62.85546875" style="2" customWidth="1"/>
    <col min="3330" max="3331" width="17.28515625" style="2" bestFit="1" customWidth="1"/>
    <col min="3332" max="3332" width="15.7109375" style="2" customWidth="1"/>
    <col min="3333" max="3334" width="17.28515625" style="2" bestFit="1" customWidth="1"/>
    <col min="3335" max="3335" width="15" style="2" customWidth="1"/>
    <col min="3336" max="3336" width="16.7109375" style="2" customWidth="1"/>
    <col min="3337" max="3337" width="14.7109375" style="2" customWidth="1"/>
    <col min="3338" max="3583" width="9.140625" style="2"/>
    <col min="3584" max="3584" width="0" style="2" hidden="1" customWidth="1"/>
    <col min="3585" max="3585" width="62.85546875" style="2" customWidth="1"/>
    <col min="3586" max="3587" width="17.28515625" style="2" bestFit="1" customWidth="1"/>
    <col min="3588" max="3588" width="15.7109375" style="2" customWidth="1"/>
    <col min="3589" max="3590" width="17.28515625" style="2" bestFit="1" customWidth="1"/>
    <col min="3591" max="3591" width="15" style="2" customWidth="1"/>
    <col min="3592" max="3592" width="16.7109375" style="2" customWidth="1"/>
    <col min="3593" max="3593" width="14.7109375" style="2" customWidth="1"/>
    <col min="3594" max="3839" width="9.140625" style="2"/>
    <col min="3840" max="3840" width="0" style="2" hidden="1" customWidth="1"/>
    <col min="3841" max="3841" width="62.85546875" style="2" customWidth="1"/>
    <col min="3842" max="3843" width="17.28515625" style="2" bestFit="1" customWidth="1"/>
    <col min="3844" max="3844" width="15.7109375" style="2" customWidth="1"/>
    <col min="3845" max="3846" width="17.28515625" style="2" bestFit="1" customWidth="1"/>
    <col min="3847" max="3847" width="15" style="2" customWidth="1"/>
    <col min="3848" max="3848" width="16.7109375" style="2" customWidth="1"/>
    <col min="3849" max="3849" width="14.7109375" style="2" customWidth="1"/>
    <col min="3850" max="4095" width="9.140625" style="2"/>
    <col min="4096" max="4096" width="0" style="2" hidden="1" customWidth="1"/>
    <col min="4097" max="4097" width="62.85546875" style="2" customWidth="1"/>
    <col min="4098" max="4099" width="17.28515625" style="2" bestFit="1" customWidth="1"/>
    <col min="4100" max="4100" width="15.7109375" style="2" customWidth="1"/>
    <col min="4101" max="4102" width="17.28515625" style="2" bestFit="1" customWidth="1"/>
    <col min="4103" max="4103" width="15" style="2" customWidth="1"/>
    <col min="4104" max="4104" width="16.7109375" style="2" customWidth="1"/>
    <col min="4105" max="4105" width="14.7109375" style="2" customWidth="1"/>
    <col min="4106" max="4351" width="9.140625" style="2"/>
    <col min="4352" max="4352" width="0" style="2" hidden="1" customWidth="1"/>
    <col min="4353" max="4353" width="62.85546875" style="2" customWidth="1"/>
    <col min="4354" max="4355" width="17.28515625" style="2" bestFit="1" customWidth="1"/>
    <col min="4356" max="4356" width="15.7109375" style="2" customWidth="1"/>
    <col min="4357" max="4358" width="17.28515625" style="2" bestFit="1" customWidth="1"/>
    <col min="4359" max="4359" width="15" style="2" customWidth="1"/>
    <col min="4360" max="4360" width="16.7109375" style="2" customWidth="1"/>
    <col min="4361" max="4361" width="14.7109375" style="2" customWidth="1"/>
    <col min="4362" max="4607" width="9.140625" style="2"/>
    <col min="4608" max="4608" width="0" style="2" hidden="1" customWidth="1"/>
    <col min="4609" max="4609" width="62.85546875" style="2" customWidth="1"/>
    <col min="4610" max="4611" width="17.28515625" style="2" bestFit="1" customWidth="1"/>
    <col min="4612" max="4612" width="15.7109375" style="2" customWidth="1"/>
    <col min="4613" max="4614" width="17.28515625" style="2" bestFit="1" customWidth="1"/>
    <col min="4615" max="4615" width="15" style="2" customWidth="1"/>
    <col min="4616" max="4616" width="16.7109375" style="2" customWidth="1"/>
    <col min="4617" max="4617" width="14.7109375" style="2" customWidth="1"/>
    <col min="4618" max="4863" width="9.140625" style="2"/>
    <col min="4864" max="4864" width="0" style="2" hidden="1" customWidth="1"/>
    <col min="4865" max="4865" width="62.85546875" style="2" customWidth="1"/>
    <col min="4866" max="4867" width="17.28515625" style="2" bestFit="1" customWidth="1"/>
    <col min="4868" max="4868" width="15.7109375" style="2" customWidth="1"/>
    <col min="4869" max="4870" width="17.28515625" style="2" bestFit="1" customWidth="1"/>
    <col min="4871" max="4871" width="15" style="2" customWidth="1"/>
    <col min="4872" max="4872" width="16.7109375" style="2" customWidth="1"/>
    <col min="4873" max="4873" width="14.7109375" style="2" customWidth="1"/>
    <col min="4874" max="5119" width="9.140625" style="2"/>
    <col min="5120" max="5120" width="0" style="2" hidden="1" customWidth="1"/>
    <col min="5121" max="5121" width="62.85546875" style="2" customWidth="1"/>
    <col min="5122" max="5123" width="17.28515625" style="2" bestFit="1" customWidth="1"/>
    <col min="5124" max="5124" width="15.7109375" style="2" customWidth="1"/>
    <col min="5125" max="5126" width="17.28515625" style="2" bestFit="1" customWidth="1"/>
    <col min="5127" max="5127" width="15" style="2" customWidth="1"/>
    <col min="5128" max="5128" width="16.7109375" style="2" customWidth="1"/>
    <col min="5129" max="5129" width="14.7109375" style="2" customWidth="1"/>
    <col min="5130" max="5375" width="9.140625" style="2"/>
    <col min="5376" max="5376" width="0" style="2" hidden="1" customWidth="1"/>
    <col min="5377" max="5377" width="62.85546875" style="2" customWidth="1"/>
    <col min="5378" max="5379" width="17.28515625" style="2" bestFit="1" customWidth="1"/>
    <col min="5380" max="5380" width="15.7109375" style="2" customWidth="1"/>
    <col min="5381" max="5382" width="17.28515625" style="2" bestFit="1" customWidth="1"/>
    <col min="5383" max="5383" width="15" style="2" customWidth="1"/>
    <col min="5384" max="5384" width="16.7109375" style="2" customWidth="1"/>
    <col min="5385" max="5385" width="14.7109375" style="2" customWidth="1"/>
    <col min="5386" max="5631" width="9.140625" style="2"/>
    <col min="5632" max="5632" width="0" style="2" hidden="1" customWidth="1"/>
    <col min="5633" max="5633" width="62.85546875" style="2" customWidth="1"/>
    <col min="5634" max="5635" width="17.28515625" style="2" bestFit="1" customWidth="1"/>
    <col min="5636" max="5636" width="15.7109375" style="2" customWidth="1"/>
    <col min="5637" max="5638" width="17.28515625" style="2" bestFit="1" customWidth="1"/>
    <col min="5639" max="5639" width="15" style="2" customWidth="1"/>
    <col min="5640" max="5640" width="16.7109375" style="2" customWidth="1"/>
    <col min="5641" max="5641" width="14.7109375" style="2" customWidth="1"/>
    <col min="5642" max="5887" width="9.140625" style="2"/>
    <col min="5888" max="5888" width="0" style="2" hidden="1" customWidth="1"/>
    <col min="5889" max="5889" width="62.85546875" style="2" customWidth="1"/>
    <col min="5890" max="5891" width="17.28515625" style="2" bestFit="1" customWidth="1"/>
    <col min="5892" max="5892" width="15.7109375" style="2" customWidth="1"/>
    <col min="5893" max="5894" width="17.28515625" style="2" bestFit="1" customWidth="1"/>
    <col min="5895" max="5895" width="15" style="2" customWidth="1"/>
    <col min="5896" max="5896" width="16.7109375" style="2" customWidth="1"/>
    <col min="5897" max="5897" width="14.7109375" style="2" customWidth="1"/>
    <col min="5898" max="6143" width="9.140625" style="2"/>
    <col min="6144" max="6144" width="0" style="2" hidden="1" customWidth="1"/>
    <col min="6145" max="6145" width="62.85546875" style="2" customWidth="1"/>
    <col min="6146" max="6147" width="17.28515625" style="2" bestFit="1" customWidth="1"/>
    <col min="6148" max="6148" width="15.7109375" style="2" customWidth="1"/>
    <col min="6149" max="6150" width="17.28515625" style="2" bestFit="1" customWidth="1"/>
    <col min="6151" max="6151" width="15" style="2" customWidth="1"/>
    <col min="6152" max="6152" width="16.7109375" style="2" customWidth="1"/>
    <col min="6153" max="6153" width="14.7109375" style="2" customWidth="1"/>
    <col min="6154" max="6399" width="9.140625" style="2"/>
    <col min="6400" max="6400" width="0" style="2" hidden="1" customWidth="1"/>
    <col min="6401" max="6401" width="62.85546875" style="2" customWidth="1"/>
    <col min="6402" max="6403" width="17.28515625" style="2" bestFit="1" customWidth="1"/>
    <col min="6404" max="6404" width="15.7109375" style="2" customWidth="1"/>
    <col min="6405" max="6406" width="17.28515625" style="2" bestFit="1" customWidth="1"/>
    <col min="6407" max="6407" width="15" style="2" customWidth="1"/>
    <col min="6408" max="6408" width="16.7109375" style="2" customWidth="1"/>
    <col min="6409" max="6409" width="14.7109375" style="2" customWidth="1"/>
    <col min="6410" max="6655" width="9.140625" style="2"/>
    <col min="6656" max="6656" width="0" style="2" hidden="1" customWidth="1"/>
    <col min="6657" max="6657" width="62.85546875" style="2" customWidth="1"/>
    <col min="6658" max="6659" width="17.28515625" style="2" bestFit="1" customWidth="1"/>
    <col min="6660" max="6660" width="15.7109375" style="2" customWidth="1"/>
    <col min="6661" max="6662" width="17.28515625" style="2" bestFit="1" customWidth="1"/>
    <col min="6663" max="6663" width="15" style="2" customWidth="1"/>
    <col min="6664" max="6664" width="16.7109375" style="2" customWidth="1"/>
    <col min="6665" max="6665" width="14.7109375" style="2" customWidth="1"/>
    <col min="6666" max="6911" width="9.140625" style="2"/>
    <col min="6912" max="6912" width="0" style="2" hidden="1" customWidth="1"/>
    <col min="6913" max="6913" width="62.85546875" style="2" customWidth="1"/>
    <col min="6914" max="6915" width="17.28515625" style="2" bestFit="1" customWidth="1"/>
    <col min="6916" max="6916" width="15.7109375" style="2" customWidth="1"/>
    <col min="6917" max="6918" width="17.28515625" style="2" bestFit="1" customWidth="1"/>
    <col min="6919" max="6919" width="15" style="2" customWidth="1"/>
    <col min="6920" max="6920" width="16.7109375" style="2" customWidth="1"/>
    <col min="6921" max="6921" width="14.7109375" style="2" customWidth="1"/>
    <col min="6922" max="7167" width="9.140625" style="2"/>
    <col min="7168" max="7168" width="0" style="2" hidden="1" customWidth="1"/>
    <col min="7169" max="7169" width="62.85546875" style="2" customWidth="1"/>
    <col min="7170" max="7171" width="17.28515625" style="2" bestFit="1" customWidth="1"/>
    <col min="7172" max="7172" width="15.7109375" style="2" customWidth="1"/>
    <col min="7173" max="7174" width="17.28515625" style="2" bestFit="1" customWidth="1"/>
    <col min="7175" max="7175" width="15" style="2" customWidth="1"/>
    <col min="7176" max="7176" width="16.7109375" style="2" customWidth="1"/>
    <col min="7177" max="7177" width="14.7109375" style="2" customWidth="1"/>
    <col min="7178" max="7423" width="9.140625" style="2"/>
    <col min="7424" max="7424" width="0" style="2" hidden="1" customWidth="1"/>
    <col min="7425" max="7425" width="62.85546875" style="2" customWidth="1"/>
    <col min="7426" max="7427" width="17.28515625" style="2" bestFit="1" customWidth="1"/>
    <col min="7428" max="7428" width="15.7109375" style="2" customWidth="1"/>
    <col min="7429" max="7430" width="17.28515625" style="2" bestFit="1" customWidth="1"/>
    <col min="7431" max="7431" width="15" style="2" customWidth="1"/>
    <col min="7432" max="7432" width="16.7109375" style="2" customWidth="1"/>
    <col min="7433" max="7433" width="14.7109375" style="2" customWidth="1"/>
    <col min="7434" max="7679" width="9.140625" style="2"/>
    <col min="7680" max="7680" width="0" style="2" hidden="1" customWidth="1"/>
    <col min="7681" max="7681" width="62.85546875" style="2" customWidth="1"/>
    <col min="7682" max="7683" width="17.28515625" style="2" bestFit="1" customWidth="1"/>
    <col min="7684" max="7684" width="15.7109375" style="2" customWidth="1"/>
    <col min="7685" max="7686" width="17.28515625" style="2" bestFit="1" customWidth="1"/>
    <col min="7687" max="7687" width="15" style="2" customWidth="1"/>
    <col min="7688" max="7688" width="16.7109375" style="2" customWidth="1"/>
    <col min="7689" max="7689" width="14.7109375" style="2" customWidth="1"/>
    <col min="7690" max="7935" width="9.140625" style="2"/>
    <col min="7936" max="7936" width="0" style="2" hidden="1" customWidth="1"/>
    <col min="7937" max="7937" width="62.85546875" style="2" customWidth="1"/>
    <col min="7938" max="7939" width="17.28515625" style="2" bestFit="1" customWidth="1"/>
    <col min="7940" max="7940" width="15.7109375" style="2" customWidth="1"/>
    <col min="7941" max="7942" width="17.28515625" style="2" bestFit="1" customWidth="1"/>
    <col min="7943" max="7943" width="15" style="2" customWidth="1"/>
    <col min="7944" max="7944" width="16.7109375" style="2" customWidth="1"/>
    <col min="7945" max="7945" width="14.7109375" style="2" customWidth="1"/>
    <col min="7946" max="8191" width="9.140625" style="2"/>
    <col min="8192" max="8192" width="0" style="2" hidden="1" customWidth="1"/>
    <col min="8193" max="8193" width="62.85546875" style="2" customWidth="1"/>
    <col min="8194" max="8195" width="17.28515625" style="2" bestFit="1" customWidth="1"/>
    <col min="8196" max="8196" width="15.7109375" style="2" customWidth="1"/>
    <col min="8197" max="8198" width="17.28515625" style="2" bestFit="1" customWidth="1"/>
    <col min="8199" max="8199" width="15" style="2" customWidth="1"/>
    <col min="8200" max="8200" width="16.7109375" style="2" customWidth="1"/>
    <col min="8201" max="8201" width="14.7109375" style="2" customWidth="1"/>
    <col min="8202" max="8447" width="9.140625" style="2"/>
    <col min="8448" max="8448" width="0" style="2" hidden="1" customWidth="1"/>
    <col min="8449" max="8449" width="62.85546875" style="2" customWidth="1"/>
    <col min="8450" max="8451" width="17.28515625" style="2" bestFit="1" customWidth="1"/>
    <col min="8452" max="8452" width="15.7109375" style="2" customWidth="1"/>
    <col min="8453" max="8454" width="17.28515625" style="2" bestFit="1" customWidth="1"/>
    <col min="8455" max="8455" width="15" style="2" customWidth="1"/>
    <col min="8456" max="8456" width="16.7109375" style="2" customWidth="1"/>
    <col min="8457" max="8457" width="14.7109375" style="2" customWidth="1"/>
    <col min="8458" max="8703" width="9.140625" style="2"/>
    <col min="8704" max="8704" width="0" style="2" hidden="1" customWidth="1"/>
    <col min="8705" max="8705" width="62.85546875" style="2" customWidth="1"/>
    <col min="8706" max="8707" width="17.28515625" style="2" bestFit="1" customWidth="1"/>
    <col min="8708" max="8708" width="15.7109375" style="2" customWidth="1"/>
    <col min="8709" max="8710" width="17.28515625" style="2" bestFit="1" customWidth="1"/>
    <col min="8711" max="8711" width="15" style="2" customWidth="1"/>
    <col min="8712" max="8712" width="16.7109375" style="2" customWidth="1"/>
    <col min="8713" max="8713" width="14.7109375" style="2" customWidth="1"/>
    <col min="8714" max="8959" width="9.140625" style="2"/>
    <col min="8960" max="8960" width="0" style="2" hidden="1" customWidth="1"/>
    <col min="8961" max="8961" width="62.85546875" style="2" customWidth="1"/>
    <col min="8962" max="8963" width="17.28515625" style="2" bestFit="1" customWidth="1"/>
    <col min="8964" max="8964" width="15.7109375" style="2" customWidth="1"/>
    <col min="8965" max="8966" width="17.28515625" style="2" bestFit="1" customWidth="1"/>
    <col min="8967" max="8967" width="15" style="2" customWidth="1"/>
    <col min="8968" max="8968" width="16.7109375" style="2" customWidth="1"/>
    <col min="8969" max="8969" width="14.7109375" style="2" customWidth="1"/>
    <col min="8970" max="9215" width="9.140625" style="2"/>
    <col min="9216" max="9216" width="0" style="2" hidden="1" customWidth="1"/>
    <col min="9217" max="9217" width="62.85546875" style="2" customWidth="1"/>
    <col min="9218" max="9219" width="17.28515625" style="2" bestFit="1" customWidth="1"/>
    <col min="9220" max="9220" width="15.7109375" style="2" customWidth="1"/>
    <col min="9221" max="9222" width="17.28515625" style="2" bestFit="1" customWidth="1"/>
    <col min="9223" max="9223" width="15" style="2" customWidth="1"/>
    <col min="9224" max="9224" width="16.7109375" style="2" customWidth="1"/>
    <col min="9225" max="9225" width="14.7109375" style="2" customWidth="1"/>
    <col min="9226" max="9471" width="9.140625" style="2"/>
    <col min="9472" max="9472" width="0" style="2" hidden="1" customWidth="1"/>
    <col min="9473" max="9473" width="62.85546875" style="2" customWidth="1"/>
    <col min="9474" max="9475" width="17.28515625" style="2" bestFit="1" customWidth="1"/>
    <col min="9476" max="9476" width="15.7109375" style="2" customWidth="1"/>
    <col min="9477" max="9478" width="17.28515625" style="2" bestFit="1" customWidth="1"/>
    <col min="9479" max="9479" width="15" style="2" customWidth="1"/>
    <col min="9480" max="9480" width="16.7109375" style="2" customWidth="1"/>
    <col min="9481" max="9481" width="14.7109375" style="2" customWidth="1"/>
    <col min="9482" max="9727" width="9.140625" style="2"/>
    <col min="9728" max="9728" width="0" style="2" hidden="1" customWidth="1"/>
    <col min="9729" max="9729" width="62.85546875" style="2" customWidth="1"/>
    <col min="9730" max="9731" width="17.28515625" style="2" bestFit="1" customWidth="1"/>
    <col min="9732" max="9732" width="15.7109375" style="2" customWidth="1"/>
    <col min="9733" max="9734" width="17.28515625" style="2" bestFit="1" customWidth="1"/>
    <col min="9735" max="9735" width="15" style="2" customWidth="1"/>
    <col min="9736" max="9736" width="16.7109375" style="2" customWidth="1"/>
    <col min="9737" max="9737" width="14.7109375" style="2" customWidth="1"/>
    <col min="9738" max="9983" width="9.140625" style="2"/>
    <col min="9984" max="9984" width="0" style="2" hidden="1" customWidth="1"/>
    <col min="9985" max="9985" width="62.85546875" style="2" customWidth="1"/>
    <col min="9986" max="9987" width="17.28515625" style="2" bestFit="1" customWidth="1"/>
    <col min="9988" max="9988" width="15.7109375" style="2" customWidth="1"/>
    <col min="9989" max="9990" width="17.28515625" style="2" bestFit="1" customWidth="1"/>
    <col min="9991" max="9991" width="15" style="2" customWidth="1"/>
    <col min="9992" max="9992" width="16.7109375" style="2" customWidth="1"/>
    <col min="9993" max="9993" width="14.7109375" style="2" customWidth="1"/>
    <col min="9994" max="10239" width="9.140625" style="2"/>
    <col min="10240" max="10240" width="0" style="2" hidden="1" customWidth="1"/>
    <col min="10241" max="10241" width="62.85546875" style="2" customWidth="1"/>
    <col min="10242" max="10243" width="17.28515625" style="2" bestFit="1" customWidth="1"/>
    <col min="10244" max="10244" width="15.7109375" style="2" customWidth="1"/>
    <col min="10245" max="10246" width="17.28515625" style="2" bestFit="1" customWidth="1"/>
    <col min="10247" max="10247" width="15" style="2" customWidth="1"/>
    <col min="10248" max="10248" width="16.7109375" style="2" customWidth="1"/>
    <col min="10249" max="10249" width="14.7109375" style="2" customWidth="1"/>
    <col min="10250" max="10495" width="9.140625" style="2"/>
    <col min="10496" max="10496" width="0" style="2" hidden="1" customWidth="1"/>
    <col min="10497" max="10497" width="62.85546875" style="2" customWidth="1"/>
    <col min="10498" max="10499" width="17.28515625" style="2" bestFit="1" customWidth="1"/>
    <col min="10500" max="10500" width="15.7109375" style="2" customWidth="1"/>
    <col min="10501" max="10502" width="17.28515625" style="2" bestFit="1" customWidth="1"/>
    <col min="10503" max="10503" width="15" style="2" customWidth="1"/>
    <col min="10504" max="10504" width="16.7109375" style="2" customWidth="1"/>
    <col min="10505" max="10505" width="14.7109375" style="2" customWidth="1"/>
    <col min="10506" max="10751" width="9.140625" style="2"/>
    <col min="10752" max="10752" width="0" style="2" hidden="1" customWidth="1"/>
    <col min="10753" max="10753" width="62.85546875" style="2" customWidth="1"/>
    <col min="10754" max="10755" width="17.28515625" style="2" bestFit="1" customWidth="1"/>
    <col min="10756" max="10756" width="15.7109375" style="2" customWidth="1"/>
    <col min="10757" max="10758" width="17.28515625" style="2" bestFit="1" customWidth="1"/>
    <col min="10759" max="10759" width="15" style="2" customWidth="1"/>
    <col min="10760" max="10760" width="16.7109375" style="2" customWidth="1"/>
    <col min="10761" max="10761" width="14.7109375" style="2" customWidth="1"/>
    <col min="10762" max="11007" width="9.140625" style="2"/>
    <col min="11008" max="11008" width="0" style="2" hidden="1" customWidth="1"/>
    <col min="11009" max="11009" width="62.85546875" style="2" customWidth="1"/>
    <col min="11010" max="11011" width="17.28515625" style="2" bestFit="1" customWidth="1"/>
    <col min="11012" max="11012" width="15.7109375" style="2" customWidth="1"/>
    <col min="11013" max="11014" width="17.28515625" style="2" bestFit="1" customWidth="1"/>
    <col min="11015" max="11015" width="15" style="2" customWidth="1"/>
    <col min="11016" max="11016" width="16.7109375" style="2" customWidth="1"/>
    <col min="11017" max="11017" width="14.7109375" style="2" customWidth="1"/>
    <col min="11018" max="11263" width="9.140625" style="2"/>
    <col min="11264" max="11264" width="0" style="2" hidden="1" customWidth="1"/>
    <col min="11265" max="11265" width="62.85546875" style="2" customWidth="1"/>
    <col min="11266" max="11267" width="17.28515625" style="2" bestFit="1" customWidth="1"/>
    <col min="11268" max="11268" width="15.7109375" style="2" customWidth="1"/>
    <col min="11269" max="11270" width="17.28515625" style="2" bestFit="1" customWidth="1"/>
    <col min="11271" max="11271" width="15" style="2" customWidth="1"/>
    <col min="11272" max="11272" width="16.7109375" style="2" customWidth="1"/>
    <col min="11273" max="11273" width="14.7109375" style="2" customWidth="1"/>
    <col min="11274" max="11519" width="9.140625" style="2"/>
    <col min="11520" max="11520" width="0" style="2" hidden="1" customWidth="1"/>
    <col min="11521" max="11521" width="62.85546875" style="2" customWidth="1"/>
    <col min="11522" max="11523" width="17.28515625" style="2" bestFit="1" customWidth="1"/>
    <col min="11524" max="11524" width="15.7109375" style="2" customWidth="1"/>
    <col min="11525" max="11526" width="17.28515625" style="2" bestFit="1" customWidth="1"/>
    <col min="11527" max="11527" width="15" style="2" customWidth="1"/>
    <col min="11528" max="11528" width="16.7109375" style="2" customWidth="1"/>
    <col min="11529" max="11529" width="14.7109375" style="2" customWidth="1"/>
    <col min="11530" max="11775" width="9.140625" style="2"/>
    <col min="11776" max="11776" width="0" style="2" hidden="1" customWidth="1"/>
    <col min="11777" max="11777" width="62.85546875" style="2" customWidth="1"/>
    <col min="11778" max="11779" width="17.28515625" style="2" bestFit="1" customWidth="1"/>
    <col min="11780" max="11780" width="15.7109375" style="2" customWidth="1"/>
    <col min="11781" max="11782" width="17.28515625" style="2" bestFit="1" customWidth="1"/>
    <col min="11783" max="11783" width="15" style="2" customWidth="1"/>
    <col min="11784" max="11784" width="16.7109375" style="2" customWidth="1"/>
    <col min="11785" max="11785" width="14.7109375" style="2" customWidth="1"/>
    <col min="11786" max="12031" width="9.140625" style="2"/>
    <col min="12032" max="12032" width="0" style="2" hidden="1" customWidth="1"/>
    <col min="12033" max="12033" width="62.85546875" style="2" customWidth="1"/>
    <col min="12034" max="12035" width="17.28515625" style="2" bestFit="1" customWidth="1"/>
    <col min="12036" max="12036" width="15.7109375" style="2" customWidth="1"/>
    <col min="12037" max="12038" width="17.28515625" style="2" bestFit="1" customWidth="1"/>
    <col min="12039" max="12039" width="15" style="2" customWidth="1"/>
    <col min="12040" max="12040" width="16.7109375" style="2" customWidth="1"/>
    <col min="12041" max="12041" width="14.7109375" style="2" customWidth="1"/>
    <col min="12042" max="12287" width="9.140625" style="2"/>
    <col min="12288" max="12288" width="0" style="2" hidden="1" customWidth="1"/>
    <col min="12289" max="12289" width="62.85546875" style="2" customWidth="1"/>
    <col min="12290" max="12291" width="17.28515625" style="2" bestFit="1" customWidth="1"/>
    <col min="12292" max="12292" width="15.7109375" style="2" customWidth="1"/>
    <col min="12293" max="12294" width="17.28515625" style="2" bestFit="1" customWidth="1"/>
    <col min="12295" max="12295" width="15" style="2" customWidth="1"/>
    <col min="12296" max="12296" width="16.7109375" style="2" customWidth="1"/>
    <col min="12297" max="12297" width="14.7109375" style="2" customWidth="1"/>
    <col min="12298" max="12543" width="9.140625" style="2"/>
    <col min="12544" max="12544" width="0" style="2" hidden="1" customWidth="1"/>
    <col min="12545" max="12545" width="62.85546875" style="2" customWidth="1"/>
    <col min="12546" max="12547" width="17.28515625" style="2" bestFit="1" customWidth="1"/>
    <col min="12548" max="12548" width="15.7109375" style="2" customWidth="1"/>
    <col min="12549" max="12550" width="17.28515625" style="2" bestFit="1" customWidth="1"/>
    <col min="12551" max="12551" width="15" style="2" customWidth="1"/>
    <col min="12552" max="12552" width="16.7109375" style="2" customWidth="1"/>
    <col min="12553" max="12553" width="14.7109375" style="2" customWidth="1"/>
    <col min="12554" max="12799" width="9.140625" style="2"/>
    <col min="12800" max="12800" width="0" style="2" hidden="1" customWidth="1"/>
    <col min="12801" max="12801" width="62.85546875" style="2" customWidth="1"/>
    <col min="12802" max="12803" width="17.28515625" style="2" bestFit="1" customWidth="1"/>
    <col min="12804" max="12804" width="15.7109375" style="2" customWidth="1"/>
    <col min="12805" max="12806" width="17.28515625" style="2" bestFit="1" customWidth="1"/>
    <col min="12807" max="12807" width="15" style="2" customWidth="1"/>
    <col min="12808" max="12808" width="16.7109375" style="2" customWidth="1"/>
    <col min="12809" max="12809" width="14.7109375" style="2" customWidth="1"/>
    <col min="12810" max="13055" width="9.140625" style="2"/>
    <col min="13056" max="13056" width="0" style="2" hidden="1" customWidth="1"/>
    <col min="13057" max="13057" width="62.85546875" style="2" customWidth="1"/>
    <col min="13058" max="13059" width="17.28515625" style="2" bestFit="1" customWidth="1"/>
    <col min="13060" max="13060" width="15.7109375" style="2" customWidth="1"/>
    <col min="13061" max="13062" width="17.28515625" style="2" bestFit="1" customWidth="1"/>
    <col min="13063" max="13063" width="15" style="2" customWidth="1"/>
    <col min="13064" max="13064" width="16.7109375" style="2" customWidth="1"/>
    <col min="13065" max="13065" width="14.7109375" style="2" customWidth="1"/>
    <col min="13066" max="13311" width="9.140625" style="2"/>
    <col min="13312" max="13312" width="0" style="2" hidden="1" customWidth="1"/>
    <col min="13313" max="13313" width="62.85546875" style="2" customWidth="1"/>
    <col min="13314" max="13315" width="17.28515625" style="2" bestFit="1" customWidth="1"/>
    <col min="13316" max="13316" width="15.7109375" style="2" customWidth="1"/>
    <col min="13317" max="13318" width="17.28515625" style="2" bestFit="1" customWidth="1"/>
    <col min="13319" max="13319" width="15" style="2" customWidth="1"/>
    <col min="13320" max="13320" width="16.7109375" style="2" customWidth="1"/>
    <col min="13321" max="13321" width="14.7109375" style="2" customWidth="1"/>
    <col min="13322" max="13567" width="9.140625" style="2"/>
    <col min="13568" max="13568" width="0" style="2" hidden="1" customWidth="1"/>
    <col min="13569" max="13569" width="62.85546875" style="2" customWidth="1"/>
    <col min="13570" max="13571" width="17.28515625" style="2" bestFit="1" customWidth="1"/>
    <col min="13572" max="13572" width="15.7109375" style="2" customWidth="1"/>
    <col min="13573" max="13574" width="17.28515625" style="2" bestFit="1" customWidth="1"/>
    <col min="13575" max="13575" width="15" style="2" customWidth="1"/>
    <col min="13576" max="13576" width="16.7109375" style="2" customWidth="1"/>
    <col min="13577" max="13577" width="14.7109375" style="2" customWidth="1"/>
    <col min="13578" max="13823" width="9.140625" style="2"/>
    <col min="13824" max="13824" width="0" style="2" hidden="1" customWidth="1"/>
    <col min="13825" max="13825" width="62.85546875" style="2" customWidth="1"/>
    <col min="13826" max="13827" width="17.28515625" style="2" bestFit="1" customWidth="1"/>
    <col min="13828" max="13828" width="15.7109375" style="2" customWidth="1"/>
    <col min="13829" max="13830" width="17.28515625" style="2" bestFit="1" customWidth="1"/>
    <col min="13831" max="13831" width="15" style="2" customWidth="1"/>
    <col min="13832" max="13832" width="16.7109375" style="2" customWidth="1"/>
    <col min="13833" max="13833" width="14.7109375" style="2" customWidth="1"/>
    <col min="13834" max="14079" width="9.140625" style="2"/>
    <col min="14080" max="14080" width="0" style="2" hidden="1" customWidth="1"/>
    <col min="14081" max="14081" width="62.85546875" style="2" customWidth="1"/>
    <col min="14082" max="14083" width="17.28515625" style="2" bestFit="1" customWidth="1"/>
    <col min="14084" max="14084" width="15.7109375" style="2" customWidth="1"/>
    <col min="14085" max="14086" width="17.28515625" style="2" bestFit="1" customWidth="1"/>
    <col min="14087" max="14087" width="15" style="2" customWidth="1"/>
    <col min="14088" max="14088" width="16.7109375" style="2" customWidth="1"/>
    <col min="14089" max="14089" width="14.7109375" style="2" customWidth="1"/>
    <col min="14090" max="14335" width="9.140625" style="2"/>
    <col min="14336" max="14336" width="0" style="2" hidden="1" customWidth="1"/>
    <col min="14337" max="14337" width="62.85546875" style="2" customWidth="1"/>
    <col min="14338" max="14339" width="17.28515625" style="2" bestFit="1" customWidth="1"/>
    <col min="14340" max="14340" width="15.7109375" style="2" customWidth="1"/>
    <col min="14341" max="14342" width="17.28515625" style="2" bestFit="1" customWidth="1"/>
    <col min="14343" max="14343" width="15" style="2" customWidth="1"/>
    <col min="14344" max="14344" width="16.7109375" style="2" customWidth="1"/>
    <col min="14345" max="14345" width="14.7109375" style="2" customWidth="1"/>
    <col min="14346" max="14591" width="9.140625" style="2"/>
    <col min="14592" max="14592" width="0" style="2" hidden="1" customWidth="1"/>
    <col min="14593" max="14593" width="62.85546875" style="2" customWidth="1"/>
    <col min="14594" max="14595" width="17.28515625" style="2" bestFit="1" customWidth="1"/>
    <col min="14596" max="14596" width="15.7109375" style="2" customWidth="1"/>
    <col min="14597" max="14598" width="17.28515625" style="2" bestFit="1" customWidth="1"/>
    <col min="14599" max="14599" width="15" style="2" customWidth="1"/>
    <col min="14600" max="14600" width="16.7109375" style="2" customWidth="1"/>
    <col min="14601" max="14601" width="14.7109375" style="2" customWidth="1"/>
    <col min="14602" max="14847" width="9.140625" style="2"/>
    <col min="14848" max="14848" width="0" style="2" hidden="1" customWidth="1"/>
    <col min="14849" max="14849" width="62.85546875" style="2" customWidth="1"/>
    <col min="14850" max="14851" width="17.28515625" style="2" bestFit="1" customWidth="1"/>
    <col min="14852" max="14852" width="15.7109375" style="2" customWidth="1"/>
    <col min="14853" max="14854" width="17.28515625" style="2" bestFit="1" customWidth="1"/>
    <col min="14855" max="14855" width="15" style="2" customWidth="1"/>
    <col min="14856" max="14856" width="16.7109375" style="2" customWidth="1"/>
    <col min="14857" max="14857" width="14.7109375" style="2" customWidth="1"/>
    <col min="14858" max="15103" width="9.140625" style="2"/>
    <col min="15104" max="15104" width="0" style="2" hidden="1" customWidth="1"/>
    <col min="15105" max="15105" width="62.85546875" style="2" customWidth="1"/>
    <col min="15106" max="15107" width="17.28515625" style="2" bestFit="1" customWidth="1"/>
    <col min="15108" max="15108" width="15.7109375" style="2" customWidth="1"/>
    <col min="15109" max="15110" width="17.28515625" style="2" bestFit="1" customWidth="1"/>
    <col min="15111" max="15111" width="15" style="2" customWidth="1"/>
    <col min="15112" max="15112" width="16.7109375" style="2" customWidth="1"/>
    <col min="15113" max="15113" width="14.7109375" style="2" customWidth="1"/>
    <col min="15114" max="15359" width="9.140625" style="2"/>
    <col min="15360" max="15360" width="0" style="2" hidden="1" customWidth="1"/>
    <col min="15361" max="15361" width="62.85546875" style="2" customWidth="1"/>
    <col min="15362" max="15363" width="17.28515625" style="2" bestFit="1" customWidth="1"/>
    <col min="15364" max="15364" width="15.7109375" style="2" customWidth="1"/>
    <col min="15365" max="15366" width="17.28515625" style="2" bestFit="1" customWidth="1"/>
    <col min="15367" max="15367" width="15" style="2" customWidth="1"/>
    <col min="15368" max="15368" width="16.7109375" style="2" customWidth="1"/>
    <col min="15369" max="15369" width="14.7109375" style="2" customWidth="1"/>
    <col min="15370" max="15615" width="9.140625" style="2"/>
    <col min="15616" max="15616" width="0" style="2" hidden="1" customWidth="1"/>
    <col min="15617" max="15617" width="62.85546875" style="2" customWidth="1"/>
    <col min="15618" max="15619" width="17.28515625" style="2" bestFit="1" customWidth="1"/>
    <col min="15620" max="15620" width="15.7109375" style="2" customWidth="1"/>
    <col min="15621" max="15622" width="17.28515625" style="2" bestFit="1" customWidth="1"/>
    <col min="15623" max="15623" width="15" style="2" customWidth="1"/>
    <col min="15624" max="15624" width="16.7109375" style="2" customWidth="1"/>
    <col min="15625" max="15625" width="14.7109375" style="2" customWidth="1"/>
    <col min="15626" max="15871" width="9.140625" style="2"/>
    <col min="15872" max="15872" width="0" style="2" hidden="1" customWidth="1"/>
    <col min="15873" max="15873" width="62.85546875" style="2" customWidth="1"/>
    <col min="15874" max="15875" width="17.28515625" style="2" bestFit="1" customWidth="1"/>
    <col min="15876" max="15876" width="15.7109375" style="2" customWidth="1"/>
    <col min="15877" max="15878" width="17.28515625" style="2" bestFit="1" customWidth="1"/>
    <col min="15879" max="15879" width="15" style="2" customWidth="1"/>
    <col min="15880" max="15880" width="16.7109375" style="2" customWidth="1"/>
    <col min="15881" max="15881" width="14.7109375" style="2" customWidth="1"/>
    <col min="15882" max="16127" width="9.140625" style="2"/>
    <col min="16128" max="16128" width="0" style="2" hidden="1" customWidth="1"/>
    <col min="16129" max="16129" width="62.85546875" style="2" customWidth="1"/>
    <col min="16130" max="16131" width="17.28515625" style="2" bestFit="1" customWidth="1"/>
    <col min="16132" max="16132" width="15.7109375" style="2" customWidth="1"/>
    <col min="16133" max="16134" width="17.28515625" style="2" bestFit="1" customWidth="1"/>
    <col min="16135" max="16135" width="15" style="2" customWidth="1"/>
    <col min="16136" max="16136" width="16.7109375" style="2" customWidth="1"/>
    <col min="16137" max="16137" width="14.7109375" style="2" customWidth="1"/>
    <col min="16138" max="16384" width="9.140625" style="2"/>
  </cols>
  <sheetData>
    <row r="1" spans="1:9" ht="35.25" customHeight="1">
      <c r="A1" s="1" t="s">
        <v>0</v>
      </c>
      <c r="B1" s="149" t="s">
        <v>75</v>
      </c>
      <c r="C1" s="149"/>
      <c r="D1" s="149"/>
      <c r="E1" s="149"/>
      <c r="F1" s="149"/>
      <c r="G1" s="149"/>
      <c r="H1" s="149"/>
      <c r="I1" s="149"/>
    </row>
    <row r="2" spans="1:9" ht="35.25" customHeight="1">
      <c r="A2" s="1"/>
      <c r="B2" s="158" t="s">
        <v>2</v>
      </c>
      <c r="C2" s="160" t="s">
        <v>65</v>
      </c>
      <c r="D2" s="161"/>
      <c r="E2" s="158" t="s">
        <v>76</v>
      </c>
      <c r="F2" s="162" t="s">
        <v>69</v>
      </c>
      <c r="G2" s="162" t="s">
        <v>70</v>
      </c>
      <c r="H2" s="165" t="s">
        <v>71</v>
      </c>
      <c r="I2" s="161"/>
    </row>
    <row r="3" spans="1:9" ht="51" customHeight="1">
      <c r="A3" s="3" t="s">
        <v>1</v>
      </c>
      <c r="B3" s="159"/>
      <c r="C3" s="21" t="s">
        <v>66</v>
      </c>
      <c r="D3" s="16" t="s">
        <v>67</v>
      </c>
      <c r="E3" s="159"/>
      <c r="F3" s="163"/>
      <c r="G3" s="164"/>
      <c r="H3" s="17" t="s">
        <v>72</v>
      </c>
      <c r="I3" s="19" t="s">
        <v>73</v>
      </c>
    </row>
    <row r="4" spans="1:9" s="7" customFormat="1" ht="15" customHeight="1">
      <c r="A4" s="4" t="s">
        <v>3</v>
      </c>
      <c r="B4" s="5" t="s">
        <v>4</v>
      </c>
      <c r="C4" s="6">
        <f>C5+C32</f>
        <v>3816104654.71</v>
      </c>
      <c r="D4" s="6">
        <f>D5+D32</f>
        <v>3958207991.3099999</v>
      </c>
      <c r="E4" s="6">
        <f>E5+E32</f>
        <v>284960188.43000001</v>
      </c>
      <c r="F4" s="18">
        <f>F5+F32</f>
        <v>257126573.76999998</v>
      </c>
      <c r="G4" s="26">
        <f>E4/F4*100</f>
        <v>110.82486895535631</v>
      </c>
      <c r="H4" s="26">
        <f>E4/C4*100</f>
        <v>7.4673053863522822</v>
      </c>
      <c r="I4" s="27">
        <f>E4/D4*100</f>
        <v>7.1992221999352335</v>
      </c>
    </row>
    <row r="5" spans="1:9" s="7" customFormat="1" ht="15" customHeight="1" outlineLevel="1">
      <c r="A5" s="4" t="s">
        <v>5</v>
      </c>
      <c r="B5" s="5" t="s">
        <v>6</v>
      </c>
      <c r="C5" s="25">
        <f>C6+C20</f>
        <v>521798670.07999998</v>
      </c>
      <c r="D5" s="25">
        <f>D6+D20</f>
        <v>521798670.07999998</v>
      </c>
      <c r="E5" s="25">
        <f>E6+E20</f>
        <v>68598039.059999987</v>
      </c>
      <c r="F5" s="25">
        <f>F6+F20</f>
        <v>57734632.310000002</v>
      </c>
      <c r="G5" s="28">
        <f t="shared" ref="G5:G41" si="0">E5/F5*100</f>
        <v>118.81610103909568</v>
      </c>
      <c r="H5" s="28">
        <f t="shared" ref="H5:H41" si="1">E5/C5*100</f>
        <v>13.146457243649706</v>
      </c>
      <c r="I5" s="27">
        <f t="shared" ref="I5:I41" si="2">E5/D5*100</f>
        <v>13.146457243649706</v>
      </c>
    </row>
    <row r="6" spans="1:9" s="7" customFormat="1" ht="15" customHeight="1" outlineLevel="1">
      <c r="A6" s="4"/>
      <c r="B6" s="5" t="s">
        <v>7</v>
      </c>
      <c r="C6" s="25">
        <f>C7+C10+C11+C17+C18+C19</f>
        <v>461365483.07999998</v>
      </c>
      <c r="D6" s="25">
        <f>D7+D10+D11+D17+D18+D19</f>
        <v>461365483.07999998</v>
      </c>
      <c r="E6" s="25">
        <f>E7+E10+E11+E17+E18+E19</f>
        <v>60189971.729999989</v>
      </c>
      <c r="F6" s="25">
        <f>F7+F10+F11+F17+F18+F19</f>
        <v>51229299.400000006</v>
      </c>
      <c r="G6" s="28">
        <f t="shared" si="0"/>
        <v>117.49130367767626</v>
      </c>
      <c r="H6" s="28">
        <f t="shared" si="1"/>
        <v>13.046050027015815</v>
      </c>
      <c r="I6" s="27">
        <f t="shared" si="2"/>
        <v>13.046050027015815</v>
      </c>
    </row>
    <row r="7" spans="1:9" ht="15" customHeight="1" outlineLevel="2">
      <c r="A7" s="8" t="s">
        <v>8</v>
      </c>
      <c r="B7" s="9" t="s">
        <v>9</v>
      </c>
      <c r="C7" s="10">
        <f>C8+C9</f>
        <v>305371351</v>
      </c>
      <c r="D7" s="10">
        <f>D8+D9</f>
        <v>305371351</v>
      </c>
      <c r="E7" s="10">
        <f>E8+E9</f>
        <v>44779677.509999998</v>
      </c>
      <c r="F7" s="10">
        <f>F8+F9</f>
        <v>36979537.43</v>
      </c>
      <c r="G7" s="26">
        <f t="shared" si="0"/>
        <v>121.09312506887136</v>
      </c>
      <c r="H7" s="26">
        <f t="shared" si="1"/>
        <v>14.664007400615652</v>
      </c>
      <c r="I7" s="27">
        <f t="shared" si="2"/>
        <v>14.664007400615652</v>
      </c>
    </row>
    <row r="8" spans="1:9" ht="15" customHeight="1" outlineLevel="3">
      <c r="A8" s="8" t="s">
        <v>10</v>
      </c>
      <c r="B8" s="9" t="s">
        <v>11</v>
      </c>
      <c r="C8" s="10">
        <v>9031560</v>
      </c>
      <c r="D8" s="10">
        <v>9031560</v>
      </c>
      <c r="E8" s="10">
        <v>1171951.6499999999</v>
      </c>
      <c r="F8" s="10">
        <v>716645.62</v>
      </c>
      <c r="G8" s="26">
        <f t="shared" si="0"/>
        <v>163.53293975340279</v>
      </c>
      <c r="H8" s="26">
        <f t="shared" si="1"/>
        <v>12.976181855626271</v>
      </c>
      <c r="I8" s="27">
        <f t="shared" si="2"/>
        <v>12.976181855626271</v>
      </c>
    </row>
    <row r="9" spans="1:9" ht="15" customHeight="1" outlineLevel="3">
      <c r="A9" s="8" t="s">
        <v>12</v>
      </c>
      <c r="B9" s="9" t="s">
        <v>13</v>
      </c>
      <c r="C9" s="10">
        <v>296339791</v>
      </c>
      <c r="D9" s="10">
        <v>296339791</v>
      </c>
      <c r="E9" s="10">
        <v>43607725.859999999</v>
      </c>
      <c r="F9" s="10">
        <v>36262891.810000002</v>
      </c>
      <c r="G9" s="26">
        <f t="shared" si="0"/>
        <v>120.25440797298619</v>
      </c>
      <c r="H9" s="26">
        <f t="shared" si="1"/>
        <v>14.715447329177605</v>
      </c>
      <c r="I9" s="27">
        <f t="shared" si="2"/>
        <v>14.715447329177605</v>
      </c>
    </row>
    <row r="10" spans="1:9" ht="25.5" outlineLevel="2">
      <c r="A10" s="8" t="s">
        <v>14</v>
      </c>
      <c r="B10" s="9" t="s">
        <v>15</v>
      </c>
      <c r="C10" s="10">
        <v>31913377.079999998</v>
      </c>
      <c r="D10" s="10">
        <v>31913377.079999998</v>
      </c>
      <c r="E10" s="10">
        <v>2989129.57</v>
      </c>
      <c r="F10" s="10">
        <v>2250013.09</v>
      </c>
      <c r="G10" s="26">
        <f t="shared" si="0"/>
        <v>132.84943022264818</v>
      </c>
      <c r="H10" s="26">
        <f t="shared" si="1"/>
        <v>9.3663843926855268</v>
      </c>
      <c r="I10" s="27">
        <f t="shared" si="2"/>
        <v>9.3663843926855268</v>
      </c>
    </row>
    <row r="11" spans="1:9" ht="15" customHeight="1" outlineLevel="2">
      <c r="A11" s="8" t="s">
        <v>16</v>
      </c>
      <c r="B11" s="9" t="s">
        <v>17</v>
      </c>
      <c r="C11" s="10">
        <f>C12+C13+C14+C15+C16</f>
        <v>97391016</v>
      </c>
      <c r="D11" s="10">
        <f>D12+D13+D14+D15+D16</f>
        <v>97391016</v>
      </c>
      <c r="E11" s="10">
        <f>E12+E13+E14+E15+E16</f>
        <v>8011968.0500000007</v>
      </c>
      <c r="F11" s="10">
        <f>F12+F13+F14+F15+F16</f>
        <v>11379815.520000001</v>
      </c>
      <c r="G11" s="26">
        <f t="shared" si="0"/>
        <v>70.405078499901734</v>
      </c>
      <c r="H11" s="26">
        <f t="shared" si="1"/>
        <v>8.2265986936618472</v>
      </c>
      <c r="I11" s="27">
        <f t="shared" si="2"/>
        <v>8.2265986936618472</v>
      </c>
    </row>
    <row r="12" spans="1:9" ht="25.5" customHeight="1" outlineLevel="3">
      <c r="A12" s="8" t="s">
        <v>18</v>
      </c>
      <c r="B12" s="9" t="s">
        <v>19</v>
      </c>
      <c r="C12" s="10">
        <v>84004570</v>
      </c>
      <c r="D12" s="10">
        <v>84004570</v>
      </c>
      <c r="E12" s="10">
        <v>5719783.2300000004</v>
      </c>
      <c r="F12" s="10">
        <v>5616994.71</v>
      </c>
      <c r="G12" s="26">
        <f t="shared" si="0"/>
        <v>101.82995579143068</v>
      </c>
      <c r="H12" s="26">
        <f t="shared" si="1"/>
        <v>6.8088953136716253</v>
      </c>
      <c r="I12" s="27">
        <f t="shared" si="2"/>
        <v>6.8088953136716253</v>
      </c>
    </row>
    <row r="13" spans="1:9" ht="15" customHeight="1" outlineLevel="3">
      <c r="A13" s="8" t="s">
        <v>20</v>
      </c>
      <c r="B13" s="9" t="s">
        <v>21</v>
      </c>
      <c r="C13" s="10">
        <v>0</v>
      </c>
      <c r="D13" s="10">
        <v>0</v>
      </c>
      <c r="E13" s="10">
        <v>-54104.82</v>
      </c>
      <c r="F13" s="10">
        <v>5009802.25</v>
      </c>
      <c r="G13" s="26">
        <f t="shared" si="0"/>
        <v>-1.0799791548658433</v>
      </c>
      <c r="H13" s="26"/>
      <c r="I13" s="27"/>
    </row>
    <row r="14" spans="1:9" ht="15" customHeight="1" outlineLevel="3">
      <c r="A14" s="8" t="s">
        <v>22</v>
      </c>
      <c r="B14" s="9" t="s">
        <v>23</v>
      </c>
      <c r="C14" s="10">
        <v>255000</v>
      </c>
      <c r="D14" s="10">
        <v>255000</v>
      </c>
      <c r="E14" s="10">
        <v>-11692.3</v>
      </c>
      <c r="F14" s="10">
        <v>961.83</v>
      </c>
      <c r="G14" s="26"/>
      <c r="H14" s="26">
        <f t="shared" si="1"/>
        <v>-4.5852156862745099</v>
      </c>
      <c r="I14" s="27">
        <f t="shared" si="2"/>
        <v>-4.5852156862745099</v>
      </c>
    </row>
    <row r="15" spans="1:9" ht="15" customHeight="1" outlineLevel="3">
      <c r="A15" s="8" t="s">
        <v>24</v>
      </c>
      <c r="B15" s="9" t="s">
        <v>25</v>
      </c>
      <c r="C15" s="10">
        <v>13131446</v>
      </c>
      <c r="D15" s="10">
        <v>13131446</v>
      </c>
      <c r="E15" s="10">
        <v>2357981.94</v>
      </c>
      <c r="F15" s="10">
        <v>752056.73</v>
      </c>
      <c r="G15" s="26">
        <f t="shared" si="0"/>
        <v>313.53777526862899</v>
      </c>
      <c r="H15" s="26">
        <f t="shared" si="1"/>
        <v>17.956757694468681</v>
      </c>
      <c r="I15" s="27">
        <f t="shared" si="2"/>
        <v>17.956757694468681</v>
      </c>
    </row>
    <row r="16" spans="1:9" ht="15" customHeight="1" outlineLevel="3">
      <c r="A16" s="8"/>
      <c r="B16" s="9" t="s">
        <v>26</v>
      </c>
      <c r="C16" s="10">
        <v>0</v>
      </c>
      <c r="D16" s="10">
        <v>0</v>
      </c>
      <c r="E16" s="10">
        <v>0</v>
      </c>
      <c r="F16" s="10">
        <v>0</v>
      </c>
      <c r="G16" s="26"/>
      <c r="H16" s="26"/>
      <c r="I16" s="27"/>
    </row>
    <row r="17" spans="1:9" ht="15" customHeight="1" outlineLevel="2">
      <c r="A17" s="8" t="s">
        <v>27</v>
      </c>
      <c r="B17" s="9" t="s">
        <v>28</v>
      </c>
      <c r="C17" s="10">
        <v>17352839</v>
      </c>
      <c r="D17" s="10">
        <v>17352839</v>
      </c>
      <c r="E17" s="10">
        <v>3049869.65</v>
      </c>
      <c r="F17" s="10">
        <v>-377862.98</v>
      </c>
      <c r="G17" s="26">
        <f t="shared" si="0"/>
        <v>-807.13639901956003</v>
      </c>
      <c r="H17" s="26">
        <f t="shared" si="1"/>
        <v>17.575623504603481</v>
      </c>
      <c r="I17" s="27">
        <f t="shared" si="2"/>
        <v>17.575623504603481</v>
      </c>
    </row>
    <row r="18" spans="1:9" ht="15" customHeight="1" outlineLevel="2">
      <c r="A18" s="8" t="s">
        <v>29</v>
      </c>
      <c r="B18" s="9" t="s">
        <v>30</v>
      </c>
      <c r="C18" s="10">
        <v>9336900</v>
      </c>
      <c r="D18" s="10">
        <v>9336900</v>
      </c>
      <c r="E18" s="10">
        <v>1357590.15</v>
      </c>
      <c r="F18" s="10">
        <v>997734.71</v>
      </c>
      <c r="G18" s="26">
        <f t="shared" si="0"/>
        <v>136.06724677344343</v>
      </c>
      <c r="H18" s="26">
        <f t="shared" si="1"/>
        <v>14.540052372843235</v>
      </c>
      <c r="I18" s="27">
        <f t="shared" si="2"/>
        <v>14.540052372843235</v>
      </c>
    </row>
    <row r="19" spans="1:9" ht="25.5" outlineLevel="2">
      <c r="A19" s="8"/>
      <c r="B19" s="9" t="s">
        <v>31</v>
      </c>
      <c r="C19" s="10"/>
      <c r="D19" s="10"/>
      <c r="E19" s="10">
        <v>1736.8</v>
      </c>
      <c r="F19" s="10">
        <v>61.63</v>
      </c>
      <c r="G19" s="26"/>
      <c r="H19" s="26"/>
      <c r="I19" s="27"/>
    </row>
    <row r="20" spans="1:9" s="7" customFormat="1" ht="14.25" outlineLevel="2">
      <c r="A20" s="4"/>
      <c r="B20" s="5" t="s">
        <v>32</v>
      </c>
      <c r="C20" s="25">
        <f>C21+C22+C23+C26+C28+C29</f>
        <v>60433187</v>
      </c>
      <c r="D20" s="25">
        <f>D21+D22+D23+D26+D28+D29</f>
        <v>60433187</v>
      </c>
      <c r="E20" s="25">
        <f>E21+E22+E23+E26+E28+E29</f>
        <v>8408067.3300000001</v>
      </c>
      <c r="F20" s="25">
        <f>F21+F22+F23+F26+F28+F29</f>
        <v>6505332.9100000001</v>
      </c>
      <c r="G20" s="28">
        <f t="shared" si="0"/>
        <v>129.24884008741685</v>
      </c>
      <c r="H20" s="28">
        <f t="shared" si="1"/>
        <v>13.9129967281057</v>
      </c>
      <c r="I20" s="27">
        <f t="shared" si="2"/>
        <v>13.9129967281057</v>
      </c>
    </row>
    <row r="21" spans="1:9" ht="25.5" outlineLevel="2">
      <c r="A21" s="8" t="s">
        <v>33</v>
      </c>
      <c r="B21" s="9" t="s">
        <v>34</v>
      </c>
      <c r="C21" s="10">
        <v>18234355</v>
      </c>
      <c r="D21" s="10">
        <v>18234355</v>
      </c>
      <c r="E21" s="10">
        <v>3554733.48</v>
      </c>
      <c r="F21" s="10">
        <v>498321.3</v>
      </c>
      <c r="G21" s="26">
        <f t="shared" si="0"/>
        <v>713.3416693205769</v>
      </c>
      <c r="H21" s="26">
        <f t="shared" si="1"/>
        <v>19.494703706273132</v>
      </c>
      <c r="I21" s="27">
        <f t="shared" si="2"/>
        <v>19.494703706273132</v>
      </c>
    </row>
    <row r="22" spans="1:9" outlineLevel="2">
      <c r="A22" s="8" t="s">
        <v>35</v>
      </c>
      <c r="B22" s="9" t="s">
        <v>36</v>
      </c>
      <c r="C22" s="10">
        <v>1675000</v>
      </c>
      <c r="D22" s="10">
        <v>1675000</v>
      </c>
      <c r="E22" s="10">
        <v>264245.73</v>
      </c>
      <c r="F22" s="10">
        <v>184704.67</v>
      </c>
      <c r="G22" s="26">
        <f t="shared" si="0"/>
        <v>143.06391386855566</v>
      </c>
      <c r="H22" s="26">
        <f t="shared" si="1"/>
        <v>15.77586447761194</v>
      </c>
      <c r="I22" s="27">
        <f t="shared" si="2"/>
        <v>15.77586447761194</v>
      </c>
    </row>
    <row r="23" spans="1:9" ht="25.5" outlineLevel="2">
      <c r="A23" s="8" t="s">
        <v>37</v>
      </c>
      <c r="B23" s="9" t="s">
        <v>38</v>
      </c>
      <c r="C23" s="10">
        <f>C24+C25</f>
        <v>22791400</v>
      </c>
      <c r="D23" s="10">
        <f>D24+D25</f>
        <v>22791400</v>
      </c>
      <c r="E23" s="10">
        <f>E24+E25</f>
        <v>3177390.15</v>
      </c>
      <c r="F23" s="10">
        <f>F24+F25</f>
        <v>4300008.8600000003</v>
      </c>
      <c r="G23" s="26">
        <f t="shared" si="0"/>
        <v>73.89264193283546</v>
      </c>
      <c r="H23" s="26">
        <f t="shared" si="1"/>
        <v>13.941180225874671</v>
      </c>
      <c r="I23" s="27">
        <f t="shared" si="2"/>
        <v>13.941180225874671</v>
      </c>
    </row>
    <row r="24" spans="1:9" ht="15" customHeight="1" outlineLevel="3">
      <c r="A24" s="8" t="s">
        <v>39</v>
      </c>
      <c r="B24" s="9" t="s">
        <v>40</v>
      </c>
      <c r="C24" s="10">
        <v>22791400</v>
      </c>
      <c r="D24" s="10">
        <v>22791400</v>
      </c>
      <c r="E24" s="10">
        <v>3170736.28</v>
      </c>
      <c r="F24" s="10">
        <v>3035626.91</v>
      </c>
      <c r="G24" s="26">
        <f t="shared" si="0"/>
        <v>104.45078970524739</v>
      </c>
      <c r="H24" s="26">
        <f t="shared" si="1"/>
        <v>13.911985573505795</v>
      </c>
      <c r="I24" s="27">
        <f t="shared" si="2"/>
        <v>13.911985573505795</v>
      </c>
    </row>
    <row r="25" spans="1:9" ht="15" customHeight="1" outlineLevel="3">
      <c r="A25" s="8" t="s">
        <v>41</v>
      </c>
      <c r="B25" s="9" t="s">
        <v>42</v>
      </c>
      <c r="C25" s="10"/>
      <c r="D25" s="10"/>
      <c r="E25" s="10">
        <v>6653.87</v>
      </c>
      <c r="F25" s="10">
        <v>1264381.95</v>
      </c>
      <c r="G25" s="26">
        <f t="shared" si="0"/>
        <v>0.52625474446230425</v>
      </c>
      <c r="H25" s="26"/>
      <c r="I25" s="27"/>
    </row>
    <row r="26" spans="1:9" ht="25.5" customHeight="1" outlineLevel="2">
      <c r="A26" s="8" t="s">
        <v>43</v>
      </c>
      <c r="B26" s="9" t="s">
        <v>44</v>
      </c>
      <c r="C26" s="10">
        <v>15432432</v>
      </c>
      <c r="D26" s="10">
        <v>15432432</v>
      </c>
      <c r="E26" s="10">
        <v>961520.39</v>
      </c>
      <c r="F26" s="10">
        <v>1188070.4099999999</v>
      </c>
      <c r="G26" s="26">
        <f t="shared" si="0"/>
        <v>80.931263156364622</v>
      </c>
      <c r="H26" s="26">
        <f t="shared" si="1"/>
        <v>6.230517587895414</v>
      </c>
      <c r="I26" s="27">
        <f t="shared" si="2"/>
        <v>6.230517587895414</v>
      </c>
    </row>
    <row r="27" spans="1:9" ht="25.5" outlineLevel="3">
      <c r="A27" s="8" t="s">
        <v>45</v>
      </c>
      <c r="B27" s="9" t="s">
        <v>46</v>
      </c>
      <c r="C27" s="10">
        <v>14932432</v>
      </c>
      <c r="D27" s="10">
        <v>14932432</v>
      </c>
      <c r="E27" s="10">
        <v>943964.39</v>
      </c>
      <c r="F27" s="10">
        <v>1188070.4099999999</v>
      </c>
      <c r="G27" s="26">
        <f t="shared" si="0"/>
        <v>79.45357295785189</v>
      </c>
      <c r="H27" s="26">
        <f t="shared" si="1"/>
        <v>6.3215716636111257</v>
      </c>
      <c r="I27" s="27">
        <f t="shared" si="2"/>
        <v>6.3215716636111257</v>
      </c>
    </row>
    <row r="28" spans="1:9" outlineLevel="2">
      <c r="A28" s="8" t="s">
        <v>47</v>
      </c>
      <c r="B28" s="9" t="s">
        <v>48</v>
      </c>
      <c r="C28" s="10">
        <v>2300000</v>
      </c>
      <c r="D28" s="10">
        <v>2300000</v>
      </c>
      <c r="E28" s="10">
        <v>448030.78</v>
      </c>
      <c r="F28" s="20">
        <v>288155.55</v>
      </c>
      <c r="G28" s="26">
        <f t="shared" si="0"/>
        <v>155.48226643561091</v>
      </c>
      <c r="H28" s="26">
        <f t="shared" si="1"/>
        <v>19.479599130434782</v>
      </c>
      <c r="I28" s="27">
        <f t="shared" si="2"/>
        <v>19.479599130434782</v>
      </c>
    </row>
    <row r="29" spans="1:9" ht="15" customHeight="1" outlineLevel="2">
      <c r="A29" s="8" t="s">
        <v>49</v>
      </c>
      <c r="B29" s="9" t="s">
        <v>50</v>
      </c>
      <c r="C29" s="10">
        <f>C30+C31</f>
        <v>0</v>
      </c>
      <c r="D29" s="10">
        <f>D30+D31</f>
        <v>0</v>
      </c>
      <c r="E29" s="10">
        <f>E30+E31</f>
        <v>2146.8000000000002</v>
      </c>
      <c r="F29" s="10">
        <f>F30+F31</f>
        <v>46072.119999999995</v>
      </c>
      <c r="G29" s="26"/>
      <c r="H29" s="26"/>
      <c r="I29" s="27"/>
    </row>
    <row r="30" spans="1:9" ht="15" customHeight="1" outlineLevel="3">
      <c r="A30" s="8" t="s">
        <v>51</v>
      </c>
      <c r="B30" s="9" t="s">
        <v>52</v>
      </c>
      <c r="C30" s="10"/>
      <c r="D30" s="10"/>
      <c r="E30" s="10"/>
      <c r="F30" s="10">
        <v>36444.06</v>
      </c>
      <c r="G30" s="26"/>
      <c r="H30" s="26"/>
      <c r="I30" s="27"/>
    </row>
    <row r="31" spans="1:9" ht="15" customHeight="1" outlineLevel="3">
      <c r="A31" s="8" t="s">
        <v>53</v>
      </c>
      <c r="B31" s="9" t="s">
        <v>54</v>
      </c>
      <c r="C31" s="10"/>
      <c r="D31" s="10"/>
      <c r="E31" s="10">
        <v>2146.8000000000002</v>
      </c>
      <c r="F31" s="10">
        <v>9628.06</v>
      </c>
      <c r="G31" s="26"/>
      <c r="H31" s="26"/>
      <c r="I31" s="27"/>
    </row>
    <row r="32" spans="1:9">
      <c r="B32" s="23" t="s">
        <v>55</v>
      </c>
      <c r="C32" s="24">
        <f>C33+C38+C39+C40</f>
        <v>3294305984.6300001</v>
      </c>
      <c r="D32" s="24">
        <f>D33+D38+D39+D40</f>
        <v>3436409321.23</v>
      </c>
      <c r="E32" s="24">
        <f>E33+E38+E39+E40</f>
        <v>216362149.37</v>
      </c>
      <c r="F32" s="24">
        <f>F33+F38+F39+F40</f>
        <v>199391941.45999998</v>
      </c>
      <c r="G32" s="28">
        <f t="shared" si="0"/>
        <v>108.51097982483128</v>
      </c>
      <c r="H32" s="28">
        <f t="shared" si="1"/>
        <v>6.5677611727466996</v>
      </c>
      <c r="I32" s="27">
        <f t="shared" si="2"/>
        <v>6.2961693193335044</v>
      </c>
    </row>
    <row r="33" spans="2:9" ht="46.5" customHeight="1">
      <c r="B33" s="22" t="s">
        <v>56</v>
      </c>
      <c r="C33" s="24">
        <f>C34+C35+C36+C37</f>
        <v>3257479784.6300001</v>
      </c>
      <c r="D33" s="24">
        <f>D34+D35+D36+D37</f>
        <v>3399583121.23</v>
      </c>
      <c r="E33" s="24">
        <f>E34+E35+E36+E37</f>
        <v>216275349.73000002</v>
      </c>
      <c r="F33" s="24">
        <f>F34+F35+F36+F37</f>
        <v>204907639.98999998</v>
      </c>
      <c r="G33" s="28">
        <f t="shared" si="0"/>
        <v>105.54772371618493</v>
      </c>
      <c r="H33" s="28">
        <f t="shared" si="1"/>
        <v>6.6393458756203945</v>
      </c>
      <c r="I33" s="27">
        <f t="shared" si="2"/>
        <v>6.3618197295834804</v>
      </c>
    </row>
    <row r="34" spans="2:9">
      <c r="B34" s="11" t="s">
        <v>57</v>
      </c>
      <c r="C34" s="12">
        <v>0</v>
      </c>
      <c r="D34" s="12">
        <v>2187360</v>
      </c>
      <c r="E34" s="12">
        <v>182280</v>
      </c>
      <c r="F34" s="12">
        <v>182280</v>
      </c>
      <c r="G34" s="26"/>
      <c r="H34" s="26"/>
      <c r="I34" s="27"/>
    </row>
    <row r="35" spans="2:9" ht="26.25">
      <c r="B35" s="11" t="s">
        <v>58</v>
      </c>
      <c r="C35" s="12">
        <v>1709204215.6199999</v>
      </c>
      <c r="D35" s="12">
        <v>1849460849.22</v>
      </c>
      <c r="E35" s="12">
        <v>17533986.420000002</v>
      </c>
      <c r="F35" s="12">
        <v>10287800.449999999</v>
      </c>
      <c r="G35" s="26">
        <f t="shared" si="0"/>
        <v>170.43474458138428</v>
      </c>
      <c r="H35" s="26">
        <f t="shared" si="1"/>
        <v>1.0258567267598091</v>
      </c>
      <c r="I35" s="27">
        <f t="shared" si="2"/>
        <v>0.9480593453705638</v>
      </c>
    </row>
    <row r="36" spans="2:9">
      <c r="B36" s="11" t="s">
        <v>59</v>
      </c>
      <c r="C36" s="12">
        <v>1402918081.01</v>
      </c>
      <c r="D36" s="12">
        <v>1402918081.01</v>
      </c>
      <c r="E36" s="12">
        <v>194864868.56</v>
      </c>
      <c r="F36" s="12">
        <v>189277830.78</v>
      </c>
      <c r="G36" s="26">
        <f t="shared" si="0"/>
        <v>102.95176553797994</v>
      </c>
      <c r="H36" s="26">
        <f t="shared" si="1"/>
        <v>13.889967717837903</v>
      </c>
      <c r="I36" s="27">
        <f t="shared" si="2"/>
        <v>13.889967717837903</v>
      </c>
    </row>
    <row r="37" spans="2:9">
      <c r="B37" s="11" t="s">
        <v>60</v>
      </c>
      <c r="C37" s="12">
        <v>145357488</v>
      </c>
      <c r="D37" s="12">
        <v>145016831</v>
      </c>
      <c r="E37" s="12">
        <v>3694214.75</v>
      </c>
      <c r="F37" s="12">
        <v>5159728.76</v>
      </c>
      <c r="G37" s="26">
        <f t="shared" si="0"/>
        <v>71.597072672479015</v>
      </c>
      <c r="H37" s="26">
        <f t="shared" si="1"/>
        <v>2.5414684863018544</v>
      </c>
      <c r="I37" s="27">
        <f t="shared" si="2"/>
        <v>2.547438614211615</v>
      </c>
    </row>
    <row r="38" spans="2:9" ht="26.25">
      <c r="B38" s="11" t="s">
        <v>61</v>
      </c>
      <c r="C38" s="12">
        <v>36826200</v>
      </c>
      <c r="D38" s="12">
        <v>36826200</v>
      </c>
      <c r="E38" s="12"/>
      <c r="F38" s="12"/>
      <c r="G38" s="26"/>
      <c r="H38" s="26">
        <f t="shared" si="1"/>
        <v>0</v>
      </c>
      <c r="I38" s="27">
        <f t="shared" si="2"/>
        <v>0</v>
      </c>
    </row>
    <row r="39" spans="2:9" ht="51.75">
      <c r="B39" s="11" t="s">
        <v>62</v>
      </c>
      <c r="C39" s="12"/>
      <c r="D39" s="12">
        <v>421208.4</v>
      </c>
      <c r="E39" s="12">
        <v>653991.26</v>
      </c>
      <c r="F39" s="12">
        <v>8023.54</v>
      </c>
      <c r="G39" s="26">
        <f t="shared" si="0"/>
        <v>8150.9067070146102</v>
      </c>
      <c r="H39" s="26"/>
      <c r="I39" s="27">
        <f t="shared" si="2"/>
        <v>155.26548378427401</v>
      </c>
    </row>
    <row r="40" spans="2:9" ht="39">
      <c r="B40" s="14" t="s">
        <v>63</v>
      </c>
      <c r="C40" s="15"/>
      <c r="D40" s="15">
        <v>-421208.4</v>
      </c>
      <c r="E40" s="15">
        <v>-567191.62</v>
      </c>
      <c r="F40" s="15">
        <v>-5523722.0700000003</v>
      </c>
      <c r="G40" s="26">
        <f t="shared" si="0"/>
        <v>10.268286724281186</v>
      </c>
      <c r="H40" s="26"/>
      <c r="I40" s="27">
        <f t="shared" si="2"/>
        <v>134.65819295151758</v>
      </c>
    </row>
    <row r="41" spans="2:9" s="7" customFormat="1" ht="14.25">
      <c r="B41" s="32" t="s">
        <v>64</v>
      </c>
      <c r="C41" s="33">
        <v>-37278618.700000003</v>
      </c>
      <c r="D41" s="33">
        <v>-81132253.579999998</v>
      </c>
      <c r="E41" s="33">
        <v>3121634.4</v>
      </c>
      <c r="F41" s="33">
        <v>4775350.1500000004</v>
      </c>
      <c r="G41" s="26">
        <f t="shared" si="0"/>
        <v>65.369748854960918</v>
      </c>
      <c r="H41" s="26">
        <f t="shared" si="1"/>
        <v>-8.37379309872337</v>
      </c>
      <c r="I41" s="27">
        <f t="shared" si="2"/>
        <v>-3.8475874418081215</v>
      </c>
    </row>
    <row r="42" spans="2:9">
      <c r="F42" s="13"/>
      <c r="G42" s="13"/>
    </row>
    <row r="43" spans="2:9">
      <c r="F43" s="13"/>
      <c r="G43" s="13"/>
    </row>
  </sheetData>
  <mergeCells count="7">
    <mergeCell ref="B1:I1"/>
    <mergeCell ref="B2:B3"/>
    <mergeCell ref="C2:D2"/>
    <mergeCell ref="E2:E3"/>
    <mergeCell ref="F2:F3"/>
    <mergeCell ref="G2:G3"/>
    <mergeCell ref="H2:I2"/>
  </mergeCells>
  <pageMargins left="0.98425196850393704" right="0.19685039370078741" top="0.39370078740157483" bottom="0.39370078740157483" header="0.39370078740157483" footer="0.39370078740157483"/>
  <pageSetup paperSize="9" scale="65" fitToWidth="0" fitToHeight="0" orientation="landscape" errors="blank" r:id="rId1"/>
</worksheet>
</file>

<file path=xl/worksheets/sheet45.xml><?xml version="1.0" encoding="utf-8"?>
<worksheet xmlns="http://schemas.openxmlformats.org/spreadsheetml/2006/main" xmlns:r="http://schemas.openxmlformats.org/officeDocument/2006/relationships">
  <sheetPr codeName="Лист4">
    <pageSetUpPr autoPageBreaks="0"/>
  </sheetPr>
  <dimension ref="A1:I43"/>
  <sheetViews>
    <sheetView showGridLines="0" showZeros="0" view="pageBreakPreview" topLeftCell="B1" zoomScale="60" workbookViewId="0">
      <pane xSplit="1" topLeftCell="C1" activePane="topRight" state="frozen"/>
      <selection activeCell="B1" sqref="B1"/>
      <selection pane="topRight" activeCell="E41" sqref="E41"/>
    </sheetView>
  </sheetViews>
  <sheetFormatPr defaultRowHeight="15" outlineLevelRow="3"/>
  <cols>
    <col min="1" max="1" width="113.7109375" style="2" hidden="1" customWidth="1"/>
    <col min="2" max="2" width="62.85546875" style="2" customWidth="1"/>
    <col min="3" max="4" width="17.28515625" style="2" bestFit="1" customWidth="1"/>
    <col min="5" max="5" width="15.7109375" style="2" customWidth="1"/>
    <col min="6" max="6" width="17.28515625" style="2" bestFit="1" customWidth="1"/>
    <col min="7" max="7" width="11.7109375" style="2" customWidth="1"/>
    <col min="8" max="8" width="9.28515625" style="2" customWidth="1"/>
    <col min="9" max="9" width="9.7109375" style="2" customWidth="1"/>
    <col min="10" max="255" width="9.140625" style="2"/>
    <col min="256" max="256" width="0" style="2" hidden="1" customWidth="1"/>
    <col min="257" max="257" width="62.85546875" style="2" customWidth="1"/>
    <col min="258" max="259" width="17.28515625" style="2" bestFit="1" customWidth="1"/>
    <col min="260" max="260" width="15.7109375" style="2" customWidth="1"/>
    <col min="261" max="262" width="17.28515625" style="2" bestFit="1" customWidth="1"/>
    <col min="263" max="263" width="15" style="2" customWidth="1"/>
    <col min="264" max="264" width="16.7109375" style="2" customWidth="1"/>
    <col min="265" max="265" width="14.7109375" style="2" customWidth="1"/>
    <col min="266" max="511" width="9.140625" style="2"/>
    <col min="512" max="512" width="0" style="2" hidden="1" customWidth="1"/>
    <col min="513" max="513" width="62.85546875" style="2" customWidth="1"/>
    <col min="514" max="515" width="17.28515625" style="2" bestFit="1" customWidth="1"/>
    <col min="516" max="516" width="15.7109375" style="2" customWidth="1"/>
    <col min="517" max="518" width="17.28515625" style="2" bestFit="1" customWidth="1"/>
    <col min="519" max="519" width="15" style="2" customWidth="1"/>
    <col min="520" max="520" width="16.7109375" style="2" customWidth="1"/>
    <col min="521" max="521" width="14.7109375" style="2" customWidth="1"/>
    <col min="522" max="767" width="9.140625" style="2"/>
    <col min="768" max="768" width="0" style="2" hidden="1" customWidth="1"/>
    <col min="769" max="769" width="62.85546875" style="2" customWidth="1"/>
    <col min="770" max="771" width="17.28515625" style="2" bestFit="1" customWidth="1"/>
    <col min="772" max="772" width="15.7109375" style="2" customWidth="1"/>
    <col min="773" max="774" width="17.28515625" style="2" bestFit="1" customWidth="1"/>
    <col min="775" max="775" width="15" style="2" customWidth="1"/>
    <col min="776" max="776" width="16.7109375" style="2" customWidth="1"/>
    <col min="777" max="777" width="14.7109375" style="2" customWidth="1"/>
    <col min="778" max="1023" width="9.140625" style="2"/>
    <col min="1024" max="1024" width="0" style="2" hidden="1" customWidth="1"/>
    <col min="1025" max="1025" width="62.85546875" style="2" customWidth="1"/>
    <col min="1026" max="1027" width="17.28515625" style="2" bestFit="1" customWidth="1"/>
    <col min="1028" max="1028" width="15.7109375" style="2" customWidth="1"/>
    <col min="1029" max="1030" width="17.28515625" style="2" bestFit="1" customWidth="1"/>
    <col min="1031" max="1031" width="15" style="2" customWidth="1"/>
    <col min="1032" max="1032" width="16.7109375" style="2" customWidth="1"/>
    <col min="1033" max="1033" width="14.7109375" style="2" customWidth="1"/>
    <col min="1034" max="1279" width="9.140625" style="2"/>
    <col min="1280" max="1280" width="0" style="2" hidden="1" customWidth="1"/>
    <col min="1281" max="1281" width="62.85546875" style="2" customWidth="1"/>
    <col min="1282" max="1283" width="17.28515625" style="2" bestFit="1" customWidth="1"/>
    <col min="1284" max="1284" width="15.7109375" style="2" customWidth="1"/>
    <col min="1285" max="1286" width="17.28515625" style="2" bestFit="1" customWidth="1"/>
    <col min="1287" max="1287" width="15" style="2" customWidth="1"/>
    <col min="1288" max="1288" width="16.7109375" style="2" customWidth="1"/>
    <col min="1289" max="1289" width="14.7109375" style="2" customWidth="1"/>
    <col min="1290" max="1535" width="9.140625" style="2"/>
    <col min="1536" max="1536" width="0" style="2" hidden="1" customWidth="1"/>
    <col min="1537" max="1537" width="62.85546875" style="2" customWidth="1"/>
    <col min="1538" max="1539" width="17.28515625" style="2" bestFit="1" customWidth="1"/>
    <col min="1540" max="1540" width="15.7109375" style="2" customWidth="1"/>
    <col min="1541" max="1542" width="17.28515625" style="2" bestFit="1" customWidth="1"/>
    <col min="1543" max="1543" width="15" style="2" customWidth="1"/>
    <col min="1544" max="1544" width="16.7109375" style="2" customWidth="1"/>
    <col min="1545" max="1545" width="14.7109375" style="2" customWidth="1"/>
    <col min="1546" max="1791" width="9.140625" style="2"/>
    <col min="1792" max="1792" width="0" style="2" hidden="1" customWidth="1"/>
    <col min="1793" max="1793" width="62.85546875" style="2" customWidth="1"/>
    <col min="1794" max="1795" width="17.28515625" style="2" bestFit="1" customWidth="1"/>
    <col min="1796" max="1796" width="15.7109375" style="2" customWidth="1"/>
    <col min="1797" max="1798" width="17.28515625" style="2" bestFit="1" customWidth="1"/>
    <col min="1799" max="1799" width="15" style="2" customWidth="1"/>
    <col min="1800" max="1800" width="16.7109375" style="2" customWidth="1"/>
    <col min="1801" max="1801" width="14.7109375" style="2" customWidth="1"/>
    <col min="1802" max="2047" width="9.140625" style="2"/>
    <col min="2048" max="2048" width="0" style="2" hidden="1" customWidth="1"/>
    <col min="2049" max="2049" width="62.85546875" style="2" customWidth="1"/>
    <col min="2050" max="2051" width="17.28515625" style="2" bestFit="1" customWidth="1"/>
    <col min="2052" max="2052" width="15.7109375" style="2" customWidth="1"/>
    <col min="2053" max="2054" width="17.28515625" style="2" bestFit="1" customWidth="1"/>
    <col min="2055" max="2055" width="15" style="2" customWidth="1"/>
    <col min="2056" max="2056" width="16.7109375" style="2" customWidth="1"/>
    <col min="2057" max="2057" width="14.7109375" style="2" customWidth="1"/>
    <col min="2058" max="2303" width="9.140625" style="2"/>
    <col min="2304" max="2304" width="0" style="2" hidden="1" customWidth="1"/>
    <col min="2305" max="2305" width="62.85546875" style="2" customWidth="1"/>
    <col min="2306" max="2307" width="17.28515625" style="2" bestFit="1" customWidth="1"/>
    <col min="2308" max="2308" width="15.7109375" style="2" customWidth="1"/>
    <col min="2309" max="2310" width="17.28515625" style="2" bestFit="1" customWidth="1"/>
    <col min="2311" max="2311" width="15" style="2" customWidth="1"/>
    <col min="2312" max="2312" width="16.7109375" style="2" customWidth="1"/>
    <col min="2313" max="2313" width="14.7109375" style="2" customWidth="1"/>
    <col min="2314" max="2559" width="9.140625" style="2"/>
    <col min="2560" max="2560" width="0" style="2" hidden="1" customWidth="1"/>
    <col min="2561" max="2561" width="62.85546875" style="2" customWidth="1"/>
    <col min="2562" max="2563" width="17.28515625" style="2" bestFit="1" customWidth="1"/>
    <col min="2564" max="2564" width="15.7109375" style="2" customWidth="1"/>
    <col min="2565" max="2566" width="17.28515625" style="2" bestFit="1" customWidth="1"/>
    <col min="2567" max="2567" width="15" style="2" customWidth="1"/>
    <col min="2568" max="2568" width="16.7109375" style="2" customWidth="1"/>
    <col min="2569" max="2569" width="14.7109375" style="2" customWidth="1"/>
    <col min="2570" max="2815" width="9.140625" style="2"/>
    <col min="2816" max="2816" width="0" style="2" hidden="1" customWidth="1"/>
    <col min="2817" max="2817" width="62.85546875" style="2" customWidth="1"/>
    <col min="2818" max="2819" width="17.28515625" style="2" bestFit="1" customWidth="1"/>
    <col min="2820" max="2820" width="15.7109375" style="2" customWidth="1"/>
    <col min="2821" max="2822" width="17.28515625" style="2" bestFit="1" customWidth="1"/>
    <col min="2823" max="2823" width="15" style="2" customWidth="1"/>
    <col min="2824" max="2824" width="16.7109375" style="2" customWidth="1"/>
    <col min="2825" max="2825" width="14.7109375" style="2" customWidth="1"/>
    <col min="2826" max="3071" width="9.140625" style="2"/>
    <col min="3072" max="3072" width="0" style="2" hidden="1" customWidth="1"/>
    <col min="3073" max="3073" width="62.85546875" style="2" customWidth="1"/>
    <col min="3074" max="3075" width="17.28515625" style="2" bestFit="1" customWidth="1"/>
    <col min="3076" max="3076" width="15.7109375" style="2" customWidth="1"/>
    <col min="3077" max="3078" width="17.28515625" style="2" bestFit="1" customWidth="1"/>
    <col min="3079" max="3079" width="15" style="2" customWidth="1"/>
    <col min="3080" max="3080" width="16.7109375" style="2" customWidth="1"/>
    <col min="3081" max="3081" width="14.7109375" style="2" customWidth="1"/>
    <col min="3082" max="3327" width="9.140625" style="2"/>
    <col min="3328" max="3328" width="0" style="2" hidden="1" customWidth="1"/>
    <col min="3329" max="3329" width="62.85546875" style="2" customWidth="1"/>
    <col min="3330" max="3331" width="17.28515625" style="2" bestFit="1" customWidth="1"/>
    <col min="3332" max="3332" width="15.7109375" style="2" customWidth="1"/>
    <col min="3333" max="3334" width="17.28515625" style="2" bestFit="1" customWidth="1"/>
    <col min="3335" max="3335" width="15" style="2" customWidth="1"/>
    <col min="3336" max="3336" width="16.7109375" style="2" customWidth="1"/>
    <col min="3337" max="3337" width="14.7109375" style="2" customWidth="1"/>
    <col min="3338" max="3583" width="9.140625" style="2"/>
    <col min="3584" max="3584" width="0" style="2" hidden="1" customWidth="1"/>
    <col min="3585" max="3585" width="62.85546875" style="2" customWidth="1"/>
    <col min="3586" max="3587" width="17.28515625" style="2" bestFit="1" customWidth="1"/>
    <col min="3588" max="3588" width="15.7109375" style="2" customWidth="1"/>
    <col min="3589" max="3590" width="17.28515625" style="2" bestFit="1" customWidth="1"/>
    <col min="3591" max="3591" width="15" style="2" customWidth="1"/>
    <col min="3592" max="3592" width="16.7109375" style="2" customWidth="1"/>
    <col min="3593" max="3593" width="14.7109375" style="2" customWidth="1"/>
    <col min="3594" max="3839" width="9.140625" style="2"/>
    <col min="3840" max="3840" width="0" style="2" hidden="1" customWidth="1"/>
    <col min="3841" max="3841" width="62.85546875" style="2" customWidth="1"/>
    <col min="3842" max="3843" width="17.28515625" style="2" bestFit="1" customWidth="1"/>
    <col min="3844" max="3844" width="15.7109375" style="2" customWidth="1"/>
    <col min="3845" max="3846" width="17.28515625" style="2" bestFit="1" customWidth="1"/>
    <col min="3847" max="3847" width="15" style="2" customWidth="1"/>
    <col min="3848" max="3848" width="16.7109375" style="2" customWidth="1"/>
    <col min="3849" max="3849" width="14.7109375" style="2" customWidth="1"/>
    <col min="3850" max="4095" width="9.140625" style="2"/>
    <col min="4096" max="4096" width="0" style="2" hidden="1" customWidth="1"/>
    <col min="4097" max="4097" width="62.85546875" style="2" customWidth="1"/>
    <col min="4098" max="4099" width="17.28515625" style="2" bestFit="1" customWidth="1"/>
    <col min="4100" max="4100" width="15.7109375" style="2" customWidth="1"/>
    <col min="4101" max="4102" width="17.28515625" style="2" bestFit="1" customWidth="1"/>
    <col min="4103" max="4103" width="15" style="2" customWidth="1"/>
    <col min="4104" max="4104" width="16.7109375" style="2" customWidth="1"/>
    <col min="4105" max="4105" width="14.7109375" style="2" customWidth="1"/>
    <col min="4106" max="4351" width="9.140625" style="2"/>
    <col min="4352" max="4352" width="0" style="2" hidden="1" customWidth="1"/>
    <col min="4353" max="4353" width="62.85546875" style="2" customWidth="1"/>
    <col min="4354" max="4355" width="17.28515625" style="2" bestFit="1" customWidth="1"/>
    <col min="4356" max="4356" width="15.7109375" style="2" customWidth="1"/>
    <col min="4357" max="4358" width="17.28515625" style="2" bestFit="1" customWidth="1"/>
    <col min="4359" max="4359" width="15" style="2" customWidth="1"/>
    <col min="4360" max="4360" width="16.7109375" style="2" customWidth="1"/>
    <col min="4361" max="4361" width="14.7109375" style="2" customWidth="1"/>
    <col min="4362" max="4607" width="9.140625" style="2"/>
    <col min="4608" max="4608" width="0" style="2" hidden="1" customWidth="1"/>
    <col min="4609" max="4609" width="62.85546875" style="2" customWidth="1"/>
    <col min="4610" max="4611" width="17.28515625" style="2" bestFit="1" customWidth="1"/>
    <col min="4612" max="4612" width="15.7109375" style="2" customWidth="1"/>
    <col min="4613" max="4614" width="17.28515625" style="2" bestFit="1" customWidth="1"/>
    <col min="4615" max="4615" width="15" style="2" customWidth="1"/>
    <col min="4616" max="4616" width="16.7109375" style="2" customWidth="1"/>
    <col min="4617" max="4617" width="14.7109375" style="2" customWidth="1"/>
    <col min="4618" max="4863" width="9.140625" style="2"/>
    <col min="4864" max="4864" width="0" style="2" hidden="1" customWidth="1"/>
    <col min="4865" max="4865" width="62.85546875" style="2" customWidth="1"/>
    <col min="4866" max="4867" width="17.28515625" style="2" bestFit="1" customWidth="1"/>
    <col min="4868" max="4868" width="15.7109375" style="2" customWidth="1"/>
    <col min="4869" max="4870" width="17.28515625" style="2" bestFit="1" customWidth="1"/>
    <col min="4871" max="4871" width="15" style="2" customWidth="1"/>
    <col min="4872" max="4872" width="16.7109375" style="2" customWidth="1"/>
    <col min="4873" max="4873" width="14.7109375" style="2" customWidth="1"/>
    <col min="4874" max="5119" width="9.140625" style="2"/>
    <col min="5120" max="5120" width="0" style="2" hidden="1" customWidth="1"/>
    <col min="5121" max="5121" width="62.85546875" style="2" customWidth="1"/>
    <col min="5122" max="5123" width="17.28515625" style="2" bestFit="1" customWidth="1"/>
    <col min="5124" max="5124" width="15.7109375" style="2" customWidth="1"/>
    <col min="5125" max="5126" width="17.28515625" style="2" bestFit="1" customWidth="1"/>
    <col min="5127" max="5127" width="15" style="2" customWidth="1"/>
    <col min="5128" max="5128" width="16.7109375" style="2" customWidth="1"/>
    <col min="5129" max="5129" width="14.7109375" style="2" customWidth="1"/>
    <col min="5130" max="5375" width="9.140625" style="2"/>
    <col min="5376" max="5376" width="0" style="2" hidden="1" customWidth="1"/>
    <col min="5377" max="5377" width="62.85546875" style="2" customWidth="1"/>
    <col min="5378" max="5379" width="17.28515625" style="2" bestFit="1" customWidth="1"/>
    <col min="5380" max="5380" width="15.7109375" style="2" customWidth="1"/>
    <col min="5381" max="5382" width="17.28515625" style="2" bestFit="1" customWidth="1"/>
    <col min="5383" max="5383" width="15" style="2" customWidth="1"/>
    <col min="5384" max="5384" width="16.7109375" style="2" customWidth="1"/>
    <col min="5385" max="5385" width="14.7109375" style="2" customWidth="1"/>
    <col min="5386" max="5631" width="9.140625" style="2"/>
    <col min="5632" max="5632" width="0" style="2" hidden="1" customWidth="1"/>
    <col min="5633" max="5633" width="62.85546875" style="2" customWidth="1"/>
    <col min="5634" max="5635" width="17.28515625" style="2" bestFit="1" customWidth="1"/>
    <col min="5636" max="5636" width="15.7109375" style="2" customWidth="1"/>
    <col min="5637" max="5638" width="17.28515625" style="2" bestFit="1" customWidth="1"/>
    <col min="5639" max="5639" width="15" style="2" customWidth="1"/>
    <col min="5640" max="5640" width="16.7109375" style="2" customWidth="1"/>
    <col min="5641" max="5641" width="14.7109375" style="2" customWidth="1"/>
    <col min="5642" max="5887" width="9.140625" style="2"/>
    <col min="5888" max="5888" width="0" style="2" hidden="1" customWidth="1"/>
    <col min="5889" max="5889" width="62.85546875" style="2" customWidth="1"/>
    <col min="5890" max="5891" width="17.28515625" style="2" bestFit="1" customWidth="1"/>
    <col min="5892" max="5892" width="15.7109375" style="2" customWidth="1"/>
    <col min="5893" max="5894" width="17.28515625" style="2" bestFit="1" customWidth="1"/>
    <col min="5895" max="5895" width="15" style="2" customWidth="1"/>
    <col min="5896" max="5896" width="16.7109375" style="2" customWidth="1"/>
    <col min="5897" max="5897" width="14.7109375" style="2" customWidth="1"/>
    <col min="5898" max="6143" width="9.140625" style="2"/>
    <col min="6144" max="6144" width="0" style="2" hidden="1" customWidth="1"/>
    <col min="6145" max="6145" width="62.85546875" style="2" customWidth="1"/>
    <col min="6146" max="6147" width="17.28515625" style="2" bestFit="1" customWidth="1"/>
    <col min="6148" max="6148" width="15.7109375" style="2" customWidth="1"/>
    <col min="6149" max="6150" width="17.28515625" style="2" bestFit="1" customWidth="1"/>
    <col min="6151" max="6151" width="15" style="2" customWidth="1"/>
    <col min="6152" max="6152" width="16.7109375" style="2" customWidth="1"/>
    <col min="6153" max="6153" width="14.7109375" style="2" customWidth="1"/>
    <col min="6154" max="6399" width="9.140625" style="2"/>
    <col min="6400" max="6400" width="0" style="2" hidden="1" customWidth="1"/>
    <col min="6401" max="6401" width="62.85546875" style="2" customWidth="1"/>
    <col min="6402" max="6403" width="17.28515625" style="2" bestFit="1" customWidth="1"/>
    <col min="6404" max="6404" width="15.7109375" style="2" customWidth="1"/>
    <col min="6405" max="6406" width="17.28515625" style="2" bestFit="1" customWidth="1"/>
    <col min="6407" max="6407" width="15" style="2" customWidth="1"/>
    <col min="6408" max="6408" width="16.7109375" style="2" customWidth="1"/>
    <col min="6409" max="6409" width="14.7109375" style="2" customWidth="1"/>
    <col min="6410" max="6655" width="9.140625" style="2"/>
    <col min="6656" max="6656" width="0" style="2" hidden="1" customWidth="1"/>
    <col min="6657" max="6657" width="62.85546875" style="2" customWidth="1"/>
    <col min="6658" max="6659" width="17.28515625" style="2" bestFit="1" customWidth="1"/>
    <col min="6660" max="6660" width="15.7109375" style="2" customWidth="1"/>
    <col min="6661" max="6662" width="17.28515625" style="2" bestFit="1" customWidth="1"/>
    <col min="6663" max="6663" width="15" style="2" customWidth="1"/>
    <col min="6664" max="6664" width="16.7109375" style="2" customWidth="1"/>
    <col min="6665" max="6665" width="14.7109375" style="2" customWidth="1"/>
    <col min="6666" max="6911" width="9.140625" style="2"/>
    <col min="6912" max="6912" width="0" style="2" hidden="1" customWidth="1"/>
    <col min="6913" max="6913" width="62.85546875" style="2" customWidth="1"/>
    <col min="6914" max="6915" width="17.28515625" style="2" bestFit="1" customWidth="1"/>
    <col min="6916" max="6916" width="15.7109375" style="2" customWidth="1"/>
    <col min="6917" max="6918" width="17.28515625" style="2" bestFit="1" customWidth="1"/>
    <col min="6919" max="6919" width="15" style="2" customWidth="1"/>
    <col min="6920" max="6920" width="16.7109375" style="2" customWidth="1"/>
    <col min="6921" max="6921" width="14.7109375" style="2" customWidth="1"/>
    <col min="6922" max="7167" width="9.140625" style="2"/>
    <col min="7168" max="7168" width="0" style="2" hidden="1" customWidth="1"/>
    <col min="7169" max="7169" width="62.85546875" style="2" customWidth="1"/>
    <col min="7170" max="7171" width="17.28515625" style="2" bestFit="1" customWidth="1"/>
    <col min="7172" max="7172" width="15.7109375" style="2" customWidth="1"/>
    <col min="7173" max="7174" width="17.28515625" style="2" bestFit="1" customWidth="1"/>
    <col min="7175" max="7175" width="15" style="2" customWidth="1"/>
    <col min="7176" max="7176" width="16.7109375" style="2" customWidth="1"/>
    <col min="7177" max="7177" width="14.7109375" style="2" customWidth="1"/>
    <col min="7178" max="7423" width="9.140625" style="2"/>
    <col min="7424" max="7424" width="0" style="2" hidden="1" customWidth="1"/>
    <col min="7425" max="7425" width="62.85546875" style="2" customWidth="1"/>
    <col min="7426" max="7427" width="17.28515625" style="2" bestFit="1" customWidth="1"/>
    <col min="7428" max="7428" width="15.7109375" style="2" customWidth="1"/>
    <col min="7429" max="7430" width="17.28515625" style="2" bestFit="1" customWidth="1"/>
    <col min="7431" max="7431" width="15" style="2" customWidth="1"/>
    <col min="7432" max="7432" width="16.7109375" style="2" customWidth="1"/>
    <col min="7433" max="7433" width="14.7109375" style="2" customWidth="1"/>
    <col min="7434" max="7679" width="9.140625" style="2"/>
    <col min="7680" max="7680" width="0" style="2" hidden="1" customWidth="1"/>
    <col min="7681" max="7681" width="62.85546875" style="2" customWidth="1"/>
    <col min="7682" max="7683" width="17.28515625" style="2" bestFit="1" customWidth="1"/>
    <col min="7684" max="7684" width="15.7109375" style="2" customWidth="1"/>
    <col min="7685" max="7686" width="17.28515625" style="2" bestFit="1" customWidth="1"/>
    <col min="7687" max="7687" width="15" style="2" customWidth="1"/>
    <col min="7688" max="7688" width="16.7109375" style="2" customWidth="1"/>
    <col min="7689" max="7689" width="14.7109375" style="2" customWidth="1"/>
    <col min="7690" max="7935" width="9.140625" style="2"/>
    <col min="7936" max="7936" width="0" style="2" hidden="1" customWidth="1"/>
    <col min="7937" max="7937" width="62.85546875" style="2" customWidth="1"/>
    <col min="7938" max="7939" width="17.28515625" style="2" bestFit="1" customWidth="1"/>
    <col min="7940" max="7940" width="15.7109375" style="2" customWidth="1"/>
    <col min="7941" max="7942" width="17.28515625" style="2" bestFit="1" customWidth="1"/>
    <col min="7943" max="7943" width="15" style="2" customWidth="1"/>
    <col min="7944" max="7944" width="16.7109375" style="2" customWidth="1"/>
    <col min="7945" max="7945" width="14.7109375" style="2" customWidth="1"/>
    <col min="7946" max="8191" width="9.140625" style="2"/>
    <col min="8192" max="8192" width="0" style="2" hidden="1" customWidth="1"/>
    <col min="8193" max="8193" width="62.85546875" style="2" customWidth="1"/>
    <col min="8194" max="8195" width="17.28515625" style="2" bestFit="1" customWidth="1"/>
    <col min="8196" max="8196" width="15.7109375" style="2" customWidth="1"/>
    <col min="8197" max="8198" width="17.28515625" style="2" bestFit="1" customWidth="1"/>
    <col min="8199" max="8199" width="15" style="2" customWidth="1"/>
    <col min="8200" max="8200" width="16.7109375" style="2" customWidth="1"/>
    <col min="8201" max="8201" width="14.7109375" style="2" customWidth="1"/>
    <col min="8202" max="8447" width="9.140625" style="2"/>
    <col min="8448" max="8448" width="0" style="2" hidden="1" customWidth="1"/>
    <col min="8449" max="8449" width="62.85546875" style="2" customWidth="1"/>
    <col min="8450" max="8451" width="17.28515625" style="2" bestFit="1" customWidth="1"/>
    <col min="8452" max="8452" width="15.7109375" style="2" customWidth="1"/>
    <col min="8453" max="8454" width="17.28515625" style="2" bestFit="1" customWidth="1"/>
    <col min="8455" max="8455" width="15" style="2" customWidth="1"/>
    <col min="8456" max="8456" width="16.7109375" style="2" customWidth="1"/>
    <col min="8457" max="8457" width="14.7109375" style="2" customWidth="1"/>
    <col min="8458" max="8703" width="9.140625" style="2"/>
    <col min="8704" max="8704" width="0" style="2" hidden="1" customWidth="1"/>
    <col min="8705" max="8705" width="62.85546875" style="2" customWidth="1"/>
    <col min="8706" max="8707" width="17.28515625" style="2" bestFit="1" customWidth="1"/>
    <col min="8708" max="8708" width="15.7109375" style="2" customWidth="1"/>
    <col min="8709" max="8710" width="17.28515625" style="2" bestFit="1" customWidth="1"/>
    <col min="8711" max="8711" width="15" style="2" customWidth="1"/>
    <col min="8712" max="8712" width="16.7109375" style="2" customWidth="1"/>
    <col min="8713" max="8713" width="14.7109375" style="2" customWidth="1"/>
    <col min="8714" max="8959" width="9.140625" style="2"/>
    <col min="8960" max="8960" width="0" style="2" hidden="1" customWidth="1"/>
    <col min="8961" max="8961" width="62.85546875" style="2" customWidth="1"/>
    <col min="8962" max="8963" width="17.28515625" style="2" bestFit="1" customWidth="1"/>
    <col min="8964" max="8964" width="15.7109375" style="2" customWidth="1"/>
    <col min="8965" max="8966" width="17.28515625" style="2" bestFit="1" customWidth="1"/>
    <col min="8967" max="8967" width="15" style="2" customWidth="1"/>
    <col min="8968" max="8968" width="16.7109375" style="2" customWidth="1"/>
    <col min="8969" max="8969" width="14.7109375" style="2" customWidth="1"/>
    <col min="8970" max="9215" width="9.140625" style="2"/>
    <col min="9216" max="9216" width="0" style="2" hidden="1" customWidth="1"/>
    <col min="9217" max="9217" width="62.85546875" style="2" customWidth="1"/>
    <col min="9218" max="9219" width="17.28515625" style="2" bestFit="1" customWidth="1"/>
    <col min="9220" max="9220" width="15.7109375" style="2" customWidth="1"/>
    <col min="9221" max="9222" width="17.28515625" style="2" bestFit="1" customWidth="1"/>
    <col min="9223" max="9223" width="15" style="2" customWidth="1"/>
    <col min="9224" max="9224" width="16.7109375" style="2" customWidth="1"/>
    <col min="9225" max="9225" width="14.7109375" style="2" customWidth="1"/>
    <col min="9226" max="9471" width="9.140625" style="2"/>
    <col min="9472" max="9472" width="0" style="2" hidden="1" customWidth="1"/>
    <col min="9473" max="9473" width="62.85546875" style="2" customWidth="1"/>
    <col min="9474" max="9475" width="17.28515625" style="2" bestFit="1" customWidth="1"/>
    <col min="9476" max="9476" width="15.7109375" style="2" customWidth="1"/>
    <col min="9477" max="9478" width="17.28515625" style="2" bestFit="1" customWidth="1"/>
    <col min="9479" max="9479" width="15" style="2" customWidth="1"/>
    <col min="9480" max="9480" width="16.7109375" style="2" customWidth="1"/>
    <col min="9481" max="9481" width="14.7109375" style="2" customWidth="1"/>
    <col min="9482" max="9727" width="9.140625" style="2"/>
    <col min="9728" max="9728" width="0" style="2" hidden="1" customWidth="1"/>
    <col min="9729" max="9729" width="62.85546875" style="2" customWidth="1"/>
    <col min="9730" max="9731" width="17.28515625" style="2" bestFit="1" customWidth="1"/>
    <col min="9732" max="9732" width="15.7109375" style="2" customWidth="1"/>
    <col min="9733" max="9734" width="17.28515625" style="2" bestFit="1" customWidth="1"/>
    <col min="9735" max="9735" width="15" style="2" customWidth="1"/>
    <col min="9736" max="9736" width="16.7109375" style="2" customWidth="1"/>
    <col min="9737" max="9737" width="14.7109375" style="2" customWidth="1"/>
    <col min="9738" max="9983" width="9.140625" style="2"/>
    <col min="9984" max="9984" width="0" style="2" hidden="1" customWidth="1"/>
    <col min="9985" max="9985" width="62.85546875" style="2" customWidth="1"/>
    <col min="9986" max="9987" width="17.28515625" style="2" bestFit="1" customWidth="1"/>
    <col min="9988" max="9988" width="15.7109375" style="2" customWidth="1"/>
    <col min="9989" max="9990" width="17.28515625" style="2" bestFit="1" customWidth="1"/>
    <col min="9991" max="9991" width="15" style="2" customWidth="1"/>
    <col min="9992" max="9992" width="16.7109375" style="2" customWidth="1"/>
    <col min="9993" max="9993" width="14.7109375" style="2" customWidth="1"/>
    <col min="9994" max="10239" width="9.140625" style="2"/>
    <col min="10240" max="10240" width="0" style="2" hidden="1" customWidth="1"/>
    <col min="10241" max="10241" width="62.85546875" style="2" customWidth="1"/>
    <col min="10242" max="10243" width="17.28515625" style="2" bestFit="1" customWidth="1"/>
    <col min="10244" max="10244" width="15.7109375" style="2" customWidth="1"/>
    <col min="10245" max="10246" width="17.28515625" style="2" bestFit="1" customWidth="1"/>
    <col min="10247" max="10247" width="15" style="2" customWidth="1"/>
    <col min="10248" max="10248" width="16.7109375" style="2" customWidth="1"/>
    <col min="10249" max="10249" width="14.7109375" style="2" customWidth="1"/>
    <col min="10250" max="10495" width="9.140625" style="2"/>
    <col min="10496" max="10496" width="0" style="2" hidden="1" customWidth="1"/>
    <col min="10497" max="10497" width="62.85546875" style="2" customWidth="1"/>
    <col min="10498" max="10499" width="17.28515625" style="2" bestFit="1" customWidth="1"/>
    <col min="10500" max="10500" width="15.7109375" style="2" customWidth="1"/>
    <col min="10501" max="10502" width="17.28515625" style="2" bestFit="1" customWidth="1"/>
    <col min="10503" max="10503" width="15" style="2" customWidth="1"/>
    <col min="10504" max="10504" width="16.7109375" style="2" customWidth="1"/>
    <col min="10505" max="10505" width="14.7109375" style="2" customWidth="1"/>
    <col min="10506" max="10751" width="9.140625" style="2"/>
    <col min="10752" max="10752" width="0" style="2" hidden="1" customWidth="1"/>
    <col min="10753" max="10753" width="62.85546875" style="2" customWidth="1"/>
    <col min="10754" max="10755" width="17.28515625" style="2" bestFit="1" customWidth="1"/>
    <col min="10756" max="10756" width="15.7109375" style="2" customWidth="1"/>
    <col min="10757" max="10758" width="17.28515625" style="2" bestFit="1" customWidth="1"/>
    <col min="10759" max="10759" width="15" style="2" customWidth="1"/>
    <col min="10760" max="10760" width="16.7109375" style="2" customWidth="1"/>
    <col min="10761" max="10761" width="14.7109375" style="2" customWidth="1"/>
    <col min="10762" max="11007" width="9.140625" style="2"/>
    <col min="11008" max="11008" width="0" style="2" hidden="1" customWidth="1"/>
    <col min="11009" max="11009" width="62.85546875" style="2" customWidth="1"/>
    <col min="11010" max="11011" width="17.28515625" style="2" bestFit="1" customWidth="1"/>
    <col min="11012" max="11012" width="15.7109375" style="2" customWidth="1"/>
    <col min="11013" max="11014" width="17.28515625" style="2" bestFit="1" customWidth="1"/>
    <col min="11015" max="11015" width="15" style="2" customWidth="1"/>
    <col min="11016" max="11016" width="16.7109375" style="2" customWidth="1"/>
    <col min="11017" max="11017" width="14.7109375" style="2" customWidth="1"/>
    <col min="11018" max="11263" width="9.140625" style="2"/>
    <col min="11264" max="11264" width="0" style="2" hidden="1" customWidth="1"/>
    <col min="11265" max="11265" width="62.85546875" style="2" customWidth="1"/>
    <col min="11266" max="11267" width="17.28515625" style="2" bestFit="1" customWidth="1"/>
    <col min="11268" max="11268" width="15.7109375" style="2" customWidth="1"/>
    <col min="11269" max="11270" width="17.28515625" style="2" bestFit="1" customWidth="1"/>
    <col min="11271" max="11271" width="15" style="2" customWidth="1"/>
    <col min="11272" max="11272" width="16.7109375" style="2" customWidth="1"/>
    <col min="11273" max="11273" width="14.7109375" style="2" customWidth="1"/>
    <col min="11274" max="11519" width="9.140625" style="2"/>
    <col min="11520" max="11520" width="0" style="2" hidden="1" customWidth="1"/>
    <col min="11521" max="11521" width="62.85546875" style="2" customWidth="1"/>
    <col min="11522" max="11523" width="17.28515625" style="2" bestFit="1" customWidth="1"/>
    <col min="11524" max="11524" width="15.7109375" style="2" customWidth="1"/>
    <col min="11525" max="11526" width="17.28515625" style="2" bestFit="1" customWidth="1"/>
    <col min="11527" max="11527" width="15" style="2" customWidth="1"/>
    <col min="11528" max="11528" width="16.7109375" style="2" customWidth="1"/>
    <col min="11529" max="11529" width="14.7109375" style="2" customWidth="1"/>
    <col min="11530" max="11775" width="9.140625" style="2"/>
    <col min="11776" max="11776" width="0" style="2" hidden="1" customWidth="1"/>
    <col min="11777" max="11777" width="62.85546875" style="2" customWidth="1"/>
    <col min="11778" max="11779" width="17.28515625" style="2" bestFit="1" customWidth="1"/>
    <col min="11780" max="11780" width="15.7109375" style="2" customWidth="1"/>
    <col min="11781" max="11782" width="17.28515625" style="2" bestFit="1" customWidth="1"/>
    <col min="11783" max="11783" width="15" style="2" customWidth="1"/>
    <col min="11784" max="11784" width="16.7109375" style="2" customWidth="1"/>
    <col min="11785" max="11785" width="14.7109375" style="2" customWidth="1"/>
    <col min="11786" max="12031" width="9.140625" style="2"/>
    <col min="12032" max="12032" width="0" style="2" hidden="1" customWidth="1"/>
    <col min="12033" max="12033" width="62.85546875" style="2" customWidth="1"/>
    <col min="12034" max="12035" width="17.28515625" style="2" bestFit="1" customWidth="1"/>
    <col min="12036" max="12036" width="15.7109375" style="2" customWidth="1"/>
    <col min="12037" max="12038" width="17.28515625" style="2" bestFit="1" customWidth="1"/>
    <col min="12039" max="12039" width="15" style="2" customWidth="1"/>
    <col min="12040" max="12040" width="16.7109375" style="2" customWidth="1"/>
    <col min="12041" max="12041" width="14.7109375" style="2" customWidth="1"/>
    <col min="12042" max="12287" width="9.140625" style="2"/>
    <col min="12288" max="12288" width="0" style="2" hidden="1" customWidth="1"/>
    <col min="12289" max="12289" width="62.85546875" style="2" customWidth="1"/>
    <col min="12290" max="12291" width="17.28515625" style="2" bestFit="1" customWidth="1"/>
    <col min="12292" max="12292" width="15.7109375" style="2" customWidth="1"/>
    <col min="12293" max="12294" width="17.28515625" style="2" bestFit="1" customWidth="1"/>
    <col min="12295" max="12295" width="15" style="2" customWidth="1"/>
    <col min="12296" max="12296" width="16.7109375" style="2" customWidth="1"/>
    <col min="12297" max="12297" width="14.7109375" style="2" customWidth="1"/>
    <col min="12298" max="12543" width="9.140625" style="2"/>
    <col min="12544" max="12544" width="0" style="2" hidden="1" customWidth="1"/>
    <col min="12545" max="12545" width="62.85546875" style="2" customWidth="1"/>
    <col min="12546" max="12547" width="17.28515625" style="2" bestFit="1" customWidth="1"/>
    <col min="12548" max="12548" width="15.7109375" style="2" customWidth="1"/>
    <col min="12549" max="12550" width="17.28515625" style="2" bestFit="1" customWidth="1"/>
    <col min="12551" max="12551" width="15" style="2" customWidth="1"/>
    <col min="12552" max="12552" width="16.7109375" style="2" customWidth="1"/>
    <col min="12553" max="12553" width="14.7109375" style="2" customWidth="1"/>
    <col min="12554" max="12799" width="9.140625" style="2"/>
    <col min="12800" max="12800" width="0" style="2" hidden="1" customWidth="1"/>
    <col min="12801" max="12801" width="62.85546875" style="2" customWidth="1"/>
    <col min="12802" max="12803" width="17.28515625" style="2" bestFit="1" customWidth="1"/>
    <col min="12804" max="12804" width="15.7109375" style="2" customWidth="1"/>
    <col min="12805" max="12806" width="17.28515625" style="2" bestFit="1" customWidth="1"/>
    <col min="12807" max="12807" width="15" style="2" customWidth="1"/>
    <col min="12808" max="12808" width="16.7109375" style="2" customWidth="1"/>
    <col min="12809" max="12809" width="14.7109375" style="2" customWidth="1"/>
    <col min="12810" max="13055" width="9.140625" style="2"/>
    <col min="13056" max="13056" width="0" style="2" hidden="1" customWidth="1"/>
    <col min="13057" max="13057" width="62.85546875" style="2" customWidth="1"/>
    <col min="13058" max="13059" width="17.28515625" style="2" bestFit="1" customWidth="1"/>
    <col min="13060" max="13060" width="15.7109375" style="2" customWidth="1"/>
    <col min="13061" max="13062" width="17.28515625" style="2" bestFit="1" customWidth="1"/>
    <col min="13063" max="13063" width="15" style="2" customWidth="1"/>
    <col min="13064" max="13064" width="16.7109375" style="2" customWidth="1"/>
    <col min="13065" max="13065" width="14.7109375" style="2" customWidth="1"/>
    <col min="13066" max="13311" width="9.140625" style="2"/>
    <col min="13312" max="13312" width="0" style="2" hidden="1" customWidth="1"/>
    <col min="13313" max="13313" width="62.85546875" style="2" customWidth="1"/>
    <col min="13314" max="13315" width="17.28515625" style="2" bestFit="1" customWidth="1"/>
    <col min="13316" max="13316" width="15.7109375" style="2" customWidth="1"/>
    <col min="13317" max="13318" width="17.28515625" style="2" bestFit="1" customWidth="1"/>
    <col min="13319" max="13319" width="15" style="2" customWidth="1"/>
    <col min="13320" max="13320" width="16.7109375" style="2" customWidth="1"/>
    <col min="13321" max="13321" width="14.7109375" style="2" customWidth="1"/>
    <col min="13322" max="13567" width="9.140625" style="2"/>
    <col min="13568" max="13568" width="0" style="2" hidden="1" customWidth="1"/>
    <col min="13569" max="13569" width="62.85546875" style="2" customWidth="1"/>
    <col min="13570" max="13571" width="17.28515625" style="2" bestFit="1" customWidth="1"/>
    <col min="13572" max="13572" width="15.7109375" style="2" customWidth="1"/>
    <col min="13573" max="13574" width="17.28515625" style="2" bestFit="1" customWidth="1"/>
    <col min="13575" max="13575" width="15" style="2" customWidth="1"/>
    <col min="13576" max="13576" width="16.7109375" style="2" customWidth="1"/>
    <col min="13577" max="13577" width="14.7109375" style="2" customWidth="1"/>
    <col min="13578" max="13823" width="9.140625" style="2"/>
    <col min="13824" max="13824" width="0" style="2" hidden="1" customWidth="1"/>
    <col min="13825" max="13825" width="62.85546875" style="2" customWidth="1"/>
    <col min="13826" max="13827" width="17.28515625" style="2" bestFit="1" customWidth="1"/>
    <col min="13828" max="13828" width="15.7109375" style="2" customWidth="1"/>
    <col min="13829" max="13830" width="17.28515625" style="2" bestFit="1" customWidth="1"/>
    <col min="13831" max="13831" width="15" style="2" customWidth="1"/>
    <col min="13832" max="13832" width="16.7109375" style="2" customWidth="1"/>
    <col min="13833" max="13833" width="14.7109375" style="2" customWidth="1"/>
    <col min="13834" max="14079" width="9.140625" style="2"/>
    <col min="14080" max="14080" width="0" style="2" hidden="1" customWidth="1"/>
    <col min="14081" max="14081" width="62.85546875" style="2" customWidth="1"/>
    <col min="14082" max="14083" width="17.28515625" style="2" bestFit="1" customWidth="1"/>
    <col min="14084" max="14084" width="15.7109375" style="2" customWidth="1"/>
    <col min="14085" max="14086" width="17.28515625" style="2" bestFit="1" customWidth="1"/>
    <col min="14087" max="14087" width="15" style="2" customWidth="1"/>
    <col min="14088" max="14088" width="16.7109375" style="2" customWidth="1"/>
    <col min="14089" max="14089" width="14.7109375" style="2" customWidth="1"/>
    <col min="14090" max="14335" width="9.140625" style="2"/>
    <col min="14336" max="14336" width="0" style="2" hidden="1" customWidth="1"/>
    <col min="14337" max="14337" width="62.85546875" style="2" customWidth="1"/>
    <col min="14338" max="14339" width="17.28515625" style="2" bestFit="1" customWidth="1"/>
    <col min="14340" max="14340" width="15.7109375" style="2" customWidth="1"/>
    <col min="14341" max="14342" width="17.28515625" style="2" bestFit="1" customWidth="1"/>
    <col min="14343" max="14343" width="15" style="2" customWidth="1"/>
    <col min="14344" max="14344" width="16.7109375" style="2" customWidth="1"/>
    <col min="14345" max="14345" width="14.7109375" style="2" customWidth="1"/>
    <col min="14346" max="14591" width="9.140625" style="2"/>
    <col min="14592" max="14592" width="0" style="2" hidden="1" customWidth="1"/>
    <col min="14593" max="14593" width="62.85546875" style="2" customWidth="1"/>
    <col min="14594" max="14595" width="17.28515625" style="2" bestFit="1" customWidth="1"/>
    <col min="14596" max="14596" width="15.7109375" style="2" customWidth="1"/>
    <col min="14597" max="14598" width="17.28515625" style="2" bestFit="1" customWidth="1"/>
    <col min="14599" max="14599" width="15" style="2" customWidth="1"/>
    <col min="14600" max="14600" width="16.7109375" style="2" customWidth="1"/>
    <col min="14601" max="14601" width="14.7109375" style="2" customWidth="1"/>
    <col min="14602" max="14847" width="9.140625" style="2"/>
    <col min="14848" max="14848" width="0" style="2" hidden="1" customWidth="1"/>
    <col min="14849" max="14849" width="62.85546875" style="2" customWidth="1"/>
    <col min="14850" max="14851" width="17.28515625" style="2" bestFit="1" customWidth="1"/>
    <col min="14852" max="14852" width="15.7109375" style="2" customWidth="1"/>
    <col min="14853" max="14854" width="17.28515625" style="2" bestFit="1" customWidth="1"/>
    <col min="14855" max="14855" width="15" style="2" customWidth="1"/>
    <col min="14856" max="14856" width="16.7109375" style="2" customWidth="1"/>
    <col min="14857" max="14857" width="14.7109375" style="2" customWidth="1"/>
    <col min="14858" max="15103" width="9.140625" style="2"/>
    <col min="15104" max="15104" width="0" style="2" hidden="1" customWidth="1"/>
    <col min="15105" max="15105" width="62.85546875" style="2" customWidth="1"/>
    <col min="15106" max="15107" width="17.28515625" style="2" bestFit="1" customWidth="1"/>
    <col min="15108" max="15108" width="15.7109375" style="2" customWidth="1"/>
    <col min="15109" max="15110" width="17.28515625" style="2" bestFit="1" customWidth="1"/>
    <col min="15111" max="15111" width="15" style="2" customWidth="1"/>
    <col min="15112" max="15112" width="16.7109375" style="2" customWidth="1"/>
    <col min="15113" max="15113" width="14.7109375" style="2" customWidth="1"/>
    <col min="15114" max="15359" width="9.140625" style="2"/>
    <col min="15360" max="15360" width="0" style="2" hidden="1" customWidth="1"/>
    <col min="15361" max="15361" width="62.85546875" style="2" customWidth="1"/>
    <col min="15362" max="15363" width="17.28515625" style="2" bestFit="1" customWidth="1"/>
    <col min="15364" max="15364" width="15.7109375" style="2" customWidth="1"/>
    <col min="15365" max="15366" width="17.28515625" style="2" bestFit="1" customWidth="1"/>
    <col min="15367" max="15367" width="15" style="2" customWidth="1"/>
    <col min="15368" max="15368" width="16.7109375" style="2" customWidth="1"/>
    <col min="15369" max="15369" width="14.7109375" style="2" customWidth="1"/>
    <col min="15370" max="15615" width="9.140625" style="2"/>
    <col min="15616" max="15616" width="0" style="2" hidden="1" customWidth="1"/>
    <col min="15617" max="15617" width="62.85546875" style="2" customWidth="1"/>
    <col min="15618" max="15619" width="17.28515625" style="2" bestFit="1" customWidth="1"/>
    <col min="15620" max="15620" width="15.7109375" style="2" customWidth="1"/>
    <col min="15621" max="15622" width="17.28515625" style="2" bestFit="1" customWidth="1"/>
    <col min="15623" max="15623" width="15" style="2" customWidth="1"/>
    <col min="15624" max="15624" width="16.7109375" style="2" customWidth="1"/>
    <col min="15625" max="15625" width="14.7109375" style="2" customWidth="1"/>
    <col min="15626" max="15871" width="9.140625" style="2"/>
    <col min="15872" max="15872" width="0" style="2" hidden="1" customWidth="1"/>
    <col min="15873" max="15873" width="62.85546875" style="2" customWidth="1"/>
    <col min="15874" max="15875" width="17.28515625" style="2" bestFit="1" customWidth="1"/>
    <col min="15876" max="15876" width="15.7109375" style="2" customWidth="1"/>
    <col min="15877" max="15878" width="17.28515625" style="2" bestFit="1" customWidth="1"/>
    <col min="15879" max="15879" width="15" style="2" customWidth="1"/>
    <col min="15880" max="15880" width="16.7109375" style="2" customWidth="1"/>
    <col min="15881" max="15881" width="14.7109375" style="2" customWidth="1"/>
    <col min="15882" max="16127" width="9.140625" style="2"/>
    <col min="16128" max="16128" width="0" style="2" hidden="1" customWidth="1"/>
    <col min="16129" max="16129" width="62.85546875" style="2" customWidth="1"/>
    <col min="16130" max="16131" width="17.28515625" style="2" bestFit="1" customWidth="1"/>
    <col min="16132" max="16132" width="15.7109375" style="2" customWidth="1"/>
    <col min="16133" max="16134" width="17.28515625" style="2" bestFit="1" customWidth="1"/>
    <col min="16135" max="16135" width="15" style="2" customWidth="1"/>
    <col min="16136" max="16136" width="16.7109375" style="2" customWidth="1"/>
    <col min="16137" max="16137" width="14.7109375" style="2" customWidth="1"/>
    <col min="16138" max="16384" width="9.140625" style="2"/>
  </cols>
  <sheetData>
    <row r="1" spans="1:9" ht="35.25" customHeight="1">
      <c r="A1" s="1" t="s">
        <v>0</v>
      </c>
      <c r="B1" s="149" t="s">
        <v>74</v>
      </c>
      <c r="C1" s="149"/>
      <c r="D1" s="149"/>
      <c r="E1" s="149"/>
      <c r="F1" s="149"/>
      <c r="G1" s="149"/>
      <c r="H1" s="149"/>
      <c r="I1" s="149"/>
    </row>
    <row r="2" spans="1:9" ht="35.25" customHeight="1">
      <c r="A2" s="1"/>
      <c r="B2" s="158" t="s">
        <v>2</v>
      </c>
      <c r="C2" s="160" t="s">
        <v>65</v>
      </c>
      <c r="D2" s="161"/>
      <c r="E2" s="158" t="s">
        <v>68</v>
      </c>
      <c r="F2" s="162" t="s">
        <v>69</v>
      </c>
      <c r="G2" s="162" t="s">
        <v>70</v>
      </c>
      <c r="H2" s="165" t="s">
        <v>71</v>
      </c>
      <c r="I2" s="161"/>
    </row>
    <row r="3" spans="1:9" ht="51" customHeight="1">
      <c r="A3" s="3" t="s">
        <v>1</v>
      </c>
      <c r="B3" s="159"/>
      <c r="C3" s="16" t="s">
        <v>66</v>
      </c>
      <c r="D3" s="16" t="s">
        <v>67</v>
      </c>
      <c r="E3" s="159"/>
      <c r="F3" s="163"/>
      <c r="G3" s="164"/>
      <c r="H3" s="17" t="s">
        <v>72</v>
      </c>
      <c r="I3" s="19" t="s">
        <v>73</v>
      </c>
    </row>
    <row r="4" spans="1:9" s="7" customFormat="1" ht="15" customHeight="1">
      <c r="A4" s="4" t="s">
        <v>3</v>
      </c>
      <c r="B4" s="5" t="s">
        <v>4</v>
      </c>
      <c r="C4" s="6">
        <f>C5+C32</f>
        <v>3816104654.71</v>
      </c>
      <c r="D4" s="6">
        <f>D5+D32</f>
        <v>3815763997.71</v>
      </c>
      <c r="E4" s="6">
        <f>E5+E32</f>
        <v>77396042.799999997</v>
      </c>
      <c r="F4" s="18">
        <f>F5+F32</f>
        <v>92831345.680000007</v>
      </c>
      <c r="G4" s="29">
        <f>E4/F4*100</f>
        <v>83.372746816353143</v>
      </c>
      <c r="H4" s="29">
        <f>E4/C4*100</f>
        <v>2.0281425642893329</v>
      </c>
      <c r="I4" s="30">
        <f>E4/D4*100</f>
        <v>2.0283236291984674</v>
      </c>
    </row>
    <row r="5" spans="1:9" s="7" customFormat="1" ht="15" customHeight="1" outlineLevel="1">
      <c r="A5" s="4" t="s">
        <v>5</v>
      </c>
      <c r="B5" s="5" t="s">
        <v>6</v>
      </c>
      <c r="C5" s="25">
        <f>C6+C20</f>
        <v>521798670.07999998</v>
      </c>
      <c r="D5" s="25">
        <f>D6+D20</f>
        <v>521798670.07999998</v>
      </c>
      <c r="E5" s="25">
        <f>E6+E20</f>
        <v>29834503.830000002</v>
      </c>
      <c r="F5" s="25">
        <f>F6+F20</f>
        <v>26232044.780000001</v>
      </c>
      <c r="G5" s="31">
        <f t="shared" ref="G5:G41" si="0">E5/F5*100</f>
        <v>113.733047043083</v>
      </c>
      <c r="H5" s="31">
        <f t="shared" ref="H5:H41" si="1">E5/C5*100</f>
        <v>5.717627418526364</v>
      </c>
      <c r="I5" s="30">
        <f t="shared" ref="I5:I41" si="2">E5/D5*100</f>
        <v>5.717627418526364</v>
      </c>
    </row>
    <row r="6" spans="1:9" s="7" customFormat="1" ht="15" customHeight="1" outlineLevel="1">
      <c r="A6" s="4"/>
      <c r="B6" s="5" t="s">
        <v>7</v>
      </c>
      <c r="C6" s="25">
        <f>C7+C10+C11+C17+C18+C19</f>
        <v>461365483.07999998</v>
      </c>
      <c r="D6" s="25">
        <f>D7+D10+D11+D17+D18+D19</f>
        <v>461365483.07999998</v>
      </c>
      <c r="E6" s="25">
        <f>E7+E10+E11+E17+E18+E19</f>
        <v>26590485.010000002</v>
      </c>
      <c r="F6" s="25">
        <f>F7+F10+F11+F17+F18+F19</f>
        <v>23052045.75</v>
      </c>
      <c r="G6" s="31">
        <f t="shared" si="0"/>
        <v>115.34978412924588</v>
      </c>
      <c r="H6" s="31">
        <f t="shared" si="1"/>
        <v>5.7634318095246968</v>
      </c>
      <c r="I6" s="30">
        <f t="shared" si="2"/>
        <v>5.7634318095246968</v>
      </c>
    </row>
    <row r="7" spans="1:9" ht="15" customHeight="1" outlineLevel="2">
      <c r="A7" s="8" t="s">
        <v>8</v>
      </c>
      <c r="B7" s="9" t="s">
        <v>9</v>
      </c>
      <c r="C7" s="10">
        <f>C8+C9</f>
        <v>305371351</v>
      </c>
      <c r="D7" s="10">
        <f>D8+D9</f>
        <v>305371351</v>
      </c>
      <c r="E7" s="10">
        <f>E8+E9</f>
        <v>17621341.620000001</v>
      </c>
      <c r="F7" s="10">
        <f>F8+F9</f>
        <v>14053299.360000001</v>
      </c>
      <c r="G7" s="29">
        <f t="shared" si="0"/>
        <v>125.38935639666042</v>
      </c>
      <c r="H7" s="29">
        <f t="shared" si="1"/>
        <v>5.7704632613031208</v>
      </c>
      <c r="I7" s="30">
        <f t="shared" si="2"/>
        <v>5.7704632613031208</v>
      </c>
    </row>
    <row r="8" spans="1:9" ht="15" customHeight="1" outlineLevel="3">
      <c r="A8" s="8" t="s">
        <v>10</v>
      </c>
      <c r="B8" s="9" t="s">
        <v>11</v>
      </c>
      <c r="C8" s="10">
        <v>9031560</v>
      </c>
      <c r="D8" s="10">
        <v>9031560</v>
      </c>
      <c r="E8" s="10">
        <v>528640.80000000005</v>
      </c>
      <c r="F8" s="10">
        <v>348107.63</v>
      </c>
      <c r="G8" s="29">
        <f t="shared" si="0"/>
        <v>151.86130795237094</v>
      </c>
      <c r="H8" s="29">
        <f t="shared" si="1"/>
        <v>5.8532612306179672</v>
      </c>
      <c r="I8" s="30">
        <f t="shared" si="2"/>
        <v>5.8532612306179672</v>
      </c>
    </row>
    <row r="9" spans="1:9" ht="15" customHeight="1" outlineLevel="3">
      <c r="A9" s="8" t="s">
        <v>12</v>
      </c>
      <c r="B9" s="9" t="s">
        <v>13</v>
      </c>
      <c r="C9" s="10">
        <v>296339791</v>
      </c>
      <c r="D9" s="10">
        <v>296339791</v>
      </c>
      <c r="E9" s="10">
        <v>17092700.82</v>
      </c>
      <c r="F9" s="10">
        <v>13705191.73</v>
      </c>
      <c r="G9" s="29">
        <f t="shared" si="0"/>
        <v>124.71697701670898</v>
      </c>
      <c r="H9" s="29">
        <f t="shared" si="1"/>
        <v>5.7679398241864863</v>
      </c>
      <c r="I9" s="30">
        <f t="shared" si="2"/>
        <v>5.7679398241864863</v>
      </c>
    </row>
    <row r="10" spans="1:9" ht="25.5" outlineLevel="2">
      <c r="A10" s="8" t="s">
        <v>14</v>
      </c>
      <c r="B10" s="9" t="s">
        <v>15</v>
      </c>
      <c r="C10" s="10">
        <v>31913377.079999998</v>
      </c>
      <c r="D10" s="10">
        <v>31913377.079999998</v>
      </c>
      <c r="E10" s="10">
        <v>2989129.57</v>
      </c>
      <c r="F10" s="10">
        <v>2233973.94</v>
      </c>
      <c r="G10" s="29">
        <f t="shared" si="0"/>
        <v>133.8032425749783</v>
      </c>
      <c r="H10" s="29">
        <f t="shared" si="1"/>
        <v>9.3663843926855268</v>
      </c>
      <c r="I10" s="30">
        <f t="shared" si="2"/>
        <v>9.3663843926855268</v>
      </c>
    </row>
    <row r="11" spans="1:9" ht="15" customHeight="1" outlineLevel="2">
      <c r="A11" s="8" t="s">
        <v>16</v>
      </c>
      <c r="B11" s="9" t="s">
        <v>17</v>
      </c>
      <c r="C11" s="10">
        <f>C12+C13+C14+C15+C16</f>
        <v>97391016</v>
      </c>
      <c r="D11" s="10">
        <f>D12+D13+D14+D15+D16</f>
        <v>97391016</v>
      </c>
      <c r="E11" s="10">
        <f>E12+E13+E14+E15+E16</f>
        <v>4491365</v>
      </c>
      <c r="F11" s="10">
        <f>F12+F13+F14+F15+F16</f>
        <v>7267114.5999999996</v>
      </c>
      <c r="G11" s="29">
        <f t="shared" si="0"/>
        <v>61.803965496842451</v>
      </c>
      <c r="H11" s="29">
        <f t="shared" si="1"/>
        <v>4.6116830735188143</v>
      </c>
      <c r="I11" s="30">
        <f t="shared" si="2"/>
        <v>4.6116830735188143</v>
      </c>
    </row>
    <row r="12" spans="1:9" ht="25.5" customHeight="1" outlineLevel="3">
      <c r="A12" s="8" t="s">
        <v>18</v>
      </c>
      <c r="B12" s="9" t="s">
        <v>19</v>
      </c>
      <c r="C12" s="10">
        <v>84004570</v>
      </c>
      <c r="D12" s="10">
        <v>84004570</v>
      </c>
      <c r="E12" s="10">
        <v>3239274.81</v>
      </c>
      <c r="F12" s="10">
        <v>2628984.9300000002</v>
      </c>
      <c r="G12" s="29">
        <f t="shared" si="0"/>
        <v>123.21389799674508</v>
      </c>
      <c r="H12" s="29">
        <f t="shared" si="1"/>
        <v>3.8560697471578038</v>
      </c>
      <c r="I12" s="30">
        <f t="shared" si="2"/>
        <v>3.8560697471578038</v>
      </c>
    </row>
    <row r="13" spans="1:9" ht="15" customHeight="1" outlineLevel="3">
      <c r="A13" s="8" t="s">
        <v>20</v>
      </c>
      <c r="B13" s="9" t="s">
        <v>21</v>
      </c>
      <c r="C13" s="10">
        <v>0</v>
      </c>
      <c r="D13" s="10">
        <v>0</v>
      </c>
      <c r="E13" s="10">
        <v>3520.87</v>
      </c>
      <c r="F13" s="10">
        <v>4374567.67</v>
      </c>
      <c r="G13" s="29">
        <f t="shared" si="0"/>
        <v>8.0484981959371538E-2</v>
      </c>
      <c r="H13" s="29"/>
      <c r="I13" s="30"/>
    </row>
    <row r="14" spans="1:9" ht="15" customHeight="1" outlineLevel="3">
      <c r="A14" s="8" t="s">
        <v>22</v>
      </c>
      <c r="B14" s="9" t="s">
        <v>23</v>
      </c>
      <c r="C14" s="10">
        <v>255000</v>
      </c>
      <c r="D14" s="10">
        <v>255000</v>
      </c>
      <c r="E14" s="10">
        <v>1.45</v>
      </c>
      <c r="F14" s="10">
        <v>0</v>
      </c>
      <c r="G14" s="29"/>
      <c r="H14" s="29">
        <f t="shared" si="1"/>
        <v>5.6862745098039218E-4</v>
      </c>
      <c r="I14" s="30">
        <f t="shared" si="2"/>
        <v>5.6862745098039218E-4</v>
      </c>
    </row>
    <row r="15" spans="1:9" ht="15" customHeight="1" outlineLevel="3">
      <c r="A15" s="8" t="s">
        <v>24</v>
      </c>
      <c r="B15" s="9" t="s">
        <v>25</v>
      </c>
      <c r="C15" s="10">
        <v>13131446</v>
      </c>
      <c r="D15" s="10">
        <v>13131446</v>
      </c>
      <c r="E15" s="10">
        <v>1248567.8700000001</v>
      </c>
      <c r="F15" s="10">
        <v>263562</v>
      </c>
      <c r="G15" s="29">
        <f t="shared" si="0"/>
        <v>473.72833337127514</v>
      </c>
      <c r="H15" s="29">
        <f t="shared" si="1"/>
        <v>9.5082283398187837</v>
      </c>
      <c r="I15" s="30">
        <f t="shared" si="2"/>
        <v>9.5082283398187837</v>
      </c>
    </row>
    <row r="16" spans="1:9" ht="15" customHeight="1" outlineLevel="3">
      <c r="A16" s="8"/>
      <c r="B16" s="9" t="s">
        <v>26</v>
      </c>
      <c r="C16" s="10">
        <v>0</v>
      </c>
      <c r="D16" s="10">
        <v>0</v>
      </c>
      <c r="E16" s="10">
        <v>0</v>
      </c>
      <c r="F16" s="10">
        <v>0</v>
      </c>
      <c r="G16" s="29"/>
      <c r="H16" s="29"/>
      <c r="I16" s="30"/>
    </row>
    <row r="17" spans="1:9" ht="15" customHeight="1" outlineLevel="2">
      <c r="A17" s="8" t="s">
        <v>27</v>
      </c>
      <c r="B17" s="9" t="s">
        <v>28</v>
      </c>
      <c r="C17" s="10">
        <v>17352839</v>
      </c>
      <c r="D17" s="10">
        <v>17352839</v>
      </c>
      <c r="E17" s="10">
        <v>902412.43</v>
      </c>
      <c r="F17" s="10">
        <v>-878539.47</v>
      </c>
      <c r="G17" s="29">
        <f t="shared" si="0"/>
        <v>-102.7173463248043</v>
      </c>
      <c r="H17" s="29">
        <f t="shared" si="1"/>
        <v>5.2003734374530879</v>
      </c>
      <c r="I17" s="30">
        <f t="shared" si="2"/>
        <v>5.2003734374530879</v>
      </c>
    </row>
    <row r="18" spans="1:9" ht="15" customHeight="1" outlineLevel="2">
      <c r="A18" s="8" t="s">
        <v>29</v>
      </c>
      <c r="B18" s="9" t="s">
        <v>30</v>
      </c>
      <c r="C18" s="10">
        <v>9336900</v>
      </c>
      <c r="D18" s="10">
        <v>9336900</v>
      </c>
      <c r="E18" s="10">
        <v>584499.59</v>
      </c>
      <c r="F18" s="10">
        <v>376197.32</v>
      </c>
      <c r="G18" s="29">
        <f t="shared" si="0"/>
        <v>155.37048217143067</v>
      </c>
      <c r="H18" s="29">
        <f t="shared" si="1"/>
        <v>6.2601033533613935</v>
      </c>
      <c r="I18" s="30">
        <f t="shared" si="2"/>
        <v>6.2601033533613935</v>
      </c>
    </row>
    <row r="19" spans="1:9" ht="25.5" outlineLevel="2">
      <c r="A19" s="8"/>
      <c r="B19" s="9" t="s">
        <v>31</v>
      </c>
      <c r="C19" s="10"/>
      <c r="D19" s="10"/>
      <c r="E19" s="10">
        <v>1736.8</v>
      </c>
      <c r="F19" s="10"/>
      <c r="G19" s="29"/>
      <c r="H19" s="29"/>
      <c r="I19" s="30"/>
    </row>
    <row r="20" spans="1:9" s="7" customFormat="1" ht="14.25" outlineLevel="2">
      <c r="A20" s="4"/>
      <c r="B20" s="5" t="s">
        <v>32</v>
      </c>
      <c r="C20" s="25">
        <f>C21+C22+C23+C26+C28+C29</f>
        <v>60433187</v>
      </c>
      <c r="D20" s="25">
        <f>D21+D22+D23+D26+D28+D29</f>
        <v>60433187</v>
      </c>
      <c r="E20" s="25">
        <f>E21+E22+E23+E26+E28+E29</f>
        <v>3244018.82</v>
      </c>
      <c r="F20" s="25">
        <f>F21+F22+F23+F26+F28+F29</f>
        <v>3179999.03</v>
      </c>
      <c r="G20" s="31">
        <f t="shared" si="0"/>
        <v>102.01320155748601</v>
      </c>
      <c r="H20" s="31">
        <f t="shared" si="1"/>
        <v>5.3679426504513152</v>
      </c>
      <c r="I20" s="30">
        <f t="shared" si="2"/>
        <v>5.3679426504513152</v>
      </c>
    </row>
    <row r="21" spans="1:9" ht="25.5" outlineLevel="2">
      <c r="A21" s="8" t="s">
        <v>33</v>
      </c>
      <c r="B21" s="9" t="s">
        <v>34</v>
      </c>
      <c r="C21" s="10">
        <v>18234355</v>
      </c>
      <c r="D21" s="10">
        <v>18234355</v>
      </c>
      <c r="E21" s="10">
        <v>1372914.89</v>
      </c>
      <c r="F21" s="10">
        <v>235732.84</v>
      </c>
      <c r="G21" s="29">
        <f t="shared" si="0"/>
        <v>582.40289727981894</v>
      </c>
      <c r="H21" s="29">
        <f t="shared" si="1"/>
        <v>7.5292758641586159</v>
      </c>
      <c r="I21" s="30">
        <f t="shared" si="2"/>
        <v>7.5292758641586159</v>
      </c>
    </row>
    <row r="22" spans="1:9" outlineLevel="2">
      <c r="A22" s="8" t="s">
        <v>35</v>
      </c>
      <c r="B22" s="9" t="s">
        <v>36</v>
      </c>
      <c r="C22" s="10">
        <v>1675000</v>
      </c>
      <c r="D22" s="10">
        <v>1675000</v>
      </c>
      <c r="E22" s="10">
        <v>59310.34</v>
      </c>
      <c r="F22" s="10">
        <v>15476.44</v>
      </c>
      <c r="G22" s="29">
        <f t="shared" si="0"/>
        <v>383.22986423234278</v>
      </c>
      <c r="H22" s="29">
        <f t="shared" si="1"/>
        <v>3.5409158208955223</v>
      </c>
      <c r="I22" s="30">
        <f t="shared" si="2"/>
        <v>3.5409158208955223</v>
      </c>
    </row>
    <row r="23" spans="1:9" ht="25.5" outlineLevel="2">
      <c r="A23" s="8" t="s">
        <v>37</v>
      </c>
      <c r="B23" s="9" t="s">
        <v>38</v>
      </c>
      <c r="C23" s="10">
        <f>C24+C25</f>
        <v>22791400</v>
      </c>
      <c r="D23" s="10">
        <f>D24+D25</f>
        <v>22791400</v>
      </c>
      <c r="E23" s="10">
        <f>E24+E25</f>
        <v>1582244.76</v>
      </c>
      <c r="F23" s="10">
        <f>F24+F25</f>
        <v>2699513.54</v>
      </c>
      <c r="G23" s="29">
        <f t="shared" si="0"/>
        <v>58.612217962796365</v>
      </c>
      <c r="H23" s="29">
        <f t="shared" si="1"/>
        <v>6.9422885825355181</v>
      </c>
      <c r="I23" s="30">
        <f t="shared" si="2"/>
        <v>6.9422885825355181</v>
      </c>
    </row>
    <row r="24" spans="1:9" ht="15" customHeight="1" outlineLevel="3">
      <c r="A24" s="8" t="s">
        <v>39</v>
      </c>
      <c r="B24" s="9" t="s">
        <v>40</v>
      </c>
      <c r="C24" s="10">
        <v>22791400</v>
      </c>
      <c r="D24" s="10">
        <v>22791400</v>
      </c>
      <c r="E24" s="10">
        <v>1582244.76</v>
      </c>
      <c r="F24" s="10">
        <v>1435131.59</v>
      </c>
      <c r="G24" s="29">
        <f t="shared" si="0"/>
        <v>110.25084884376351</v>
      </c>
      <c r="H24" s="29">
        <f t="shared" si="1"/>
        <v>6.9422885825355181</v>
      </c>
      <c r="I24" s="30">
        <f t="shared" si="2"/>
        <v>6.9422885825355181</v>
      </c>
    </row>
    <row r="25" spans="1:9" ht="15" customHeight="1" outlineLevel="3">
      <c r="A25" s="8" t="s">
        <v>41</v>
      </c>
      <c r="B25" s="9" t="s">
        <v>42</v>
      </c>
      <c r="C25" s="10"/>
      <c r="D25" s="10"/>
      <c r="E25" s="10"/>
      <c r="F25" s="10">
        <v>1264381.95</v>
      </c>
      <c r="G25" s="29">
        <f t="shared" si="0"/>
        <v>0</v>
      </c>
      <c r="H25" s="29"/>
      <c r="I25" s="30"/>
    </row>
    <row r="26" spans="1:9" ht="25.5" customHeight="1" outlineLevel="2">
      <c r="A26" s="8" t="s">
        <v>43</v>
      </c>
      <c r="B26" s="9" t="s">
        <v>44</v>
      </c>
      <c r="C26" s="10">
        <v>15432432</v>
      </c>
      <c r="D26" s="10">
        <v>15432432</v>
      </c>
      <c r="E26" s="10">
        <v>172051.53</v>
      </c>
      <c r="F26" s="10">
        <v>163724.21</v>
      </c>
      <c r="G26" s="29">
        <f t="shared" si="0"/>
        <v>105.0861873146311</v>
      </c>
      <c r="H26" s="29">
        <f t="shared" si="1"/>
        <v>1.1148698403466155</v>
      </c>
      <c r="I26" s="30">
        <f t="shared" si="2"/>
        <v>1.1148698403466155</v>
      </c>
    </row>
    <row r="27" spans="1:9" ht="25.5" outlineLevel="3">
      <c r="A27" s="8" t="s">
        <v>45</v>
      </c>
      <c r="B27" s="9" t="s">
        <v>46</v>
      </c>
      <c r="C27" s="10">
        <v>14932432</v>
      </c>
      <c r="D27" s="10">
        <v>14932432</v>
      </c>
      <c r="E27" s="10">
        <v>154495.53</v>
      </c>
      <c r="F27" s="10">
        <v>163724.21</v>
      </c>
      <c r="G27" s="29">
        <f t="shared" si="0"/>
        <v>94.363277123157303</v>
      </c>
      <c r="H27" s="29">
        <f t="shared" si="1"/>
        <v>1.0346307286046907</v>
      </c>
      <c r="I27" s="30">
        <f t="shared" si="2"/>
        <v>1.0346307286046907</v>
      </c>
    </row>
    <row r="28" spans="1:9" outlineLevel="2">
      <c r="A28" s="8" t="s">
        <v>47</v>
      </c>
      <c r="B28" s="9" t="s">
        <v>48</v>
      </c>
      <c r="C28" s="10">
        <v>2300000</v>
      </c>
      <c r="D28" s="10">
        <v>2300000</v>
      </c>
      <c r="E28" s="10">
        <v>55350.5</v>
      </c>
      <c r="F28" s="10">
        <v>64100</v>
      </c>
      <c r="G28" s="29">
        <f t="shared" si="0"/>
        <v>86.350234009360378</v>
      </c>
      <c r="H28" s="29">
        <f t="shared" si="1"/>
        <v>2.4065434782608697</v>
      </c>
      <c r="I28" s="30">
        <f t="shared" si="2"/>
        <v>2.4065434782608697</v>
      </c>
    </row>
    <row r="29" spans="1:9" ht="15" customHeight="1" outlineLevel="2">
      <c r="A29" s="8" t="s">
        <v>49</v>
      </c>
      <c r="B29" s="9" t="s">
        <v>50</v>
      </c>
      <c r="C29" s="10">
        <f>C30+C31</f>
        <v>0</v>
      </c>
      <c r="D29" s="10">
        <f>D30+D31</f>
        <v>0</v>
      </c>
      <c r="E29" s="10">
        <f>E30+E31</f>
        <v>2146.8000000000002</v>
      </c>
      <c r="F29" s="10">
        <f>F30+F31</f>
        <v>1452</v>
      </c>
      <c r="G29" s="29"/>
      <c r="H29" s="29"/>
      <c r="I29" s="30"/>
    </row>
    <row r="30" spans="1:9" ht="15" customHeight="1" outlineLevel="3">
      <c r="A30" s="8" t="s">
        <v>51</v>
      </c>
      <c r="B30" s="9" t="s">
        <v>52</v>
      </c>
      <c r="C30" s="10"/>
      <c r="D30" s="10"/>
      <c r="E30" s="10"/>
      <c r="F30" s="10">
        <v>1452</v>
      </c>
      <c r="G30" s="29"/>
      <c r="H30" s="29"/>
      <c r="I30" s="30"/>
    </row>
    <row r="31" spans="1:9" ht="15" customHeight="1" outlineLevel="3">
      <c r="A31" s="8" t="s">
        <v>53</v>
      </c>
      <c r="B31" s="9" t="s">
        <v>54</v>
      </c>
      <c r="C31" s="10"/>
      <c r="D31" s="10"/>
      <c r="E31" s="10">
        <v>2146.8000000000002</v>
      </c>
      <c r="F31" s="10"/>
      <c r="G31" s="29"/>
      <c r="H31" s="29"/>
      <c r="I31" s="30"/>
    </row>
    <row r="32" spans="1:9">
      <c r="B32" s="23" t="s">
        <v>55</v>
      </c>
      <c r="C32" s="24">
        <f>C33+C38+C39+C40</f>
        <v>3294305984.6300001</v>
      </c>
      <c r="D32" s="24">
        <f>D33+D38+D39+D40</f>
        <v>3293965327.6300001</v>
      </c>
      <c r="E32" s="24">
        <f>E33+E38+E39+E40</f>
        <v>47561538.969999991</v>
      </c>
      <c r="F32" s="24">
        <f>F33+F38+F39+F40</f>
        <v>66599300.900000006</v>
      </c>
      <c r="G32" s="31">
        <f t="shared" si="0"/>
        <v>71.414471814673348</v>
      </c>
      <c r="H32" s="31">
        <f t="shared" si="1"/>
        <v>1.4437498881981319</v>
      </c>
      <c r="I32" s="30">
        <f t="shared" si="2"/>
        <v>1.4438991986664413</v>
      </c>
    </row>
    <row r="33" spans="2:9" ht="46.5" customHeight="1">
      <c r="B33" s="22" t="s">
        <v>56</v>
      </c>
      <c r="C33" s="24">
        <f>C34+C35+C36+C37</f>
        <v>3257479784.6300001</v>
      </c>
      <c r="D33" s="24">
        <f>D34+D35+D36+D37</f>
        <v>3257139127.6300001</v>
      </c>
      <c r="E33" s="24">
        <f>E34+E35+E36+E37</f>
        <v>83547889.269999996</v>
      </c>
      <c r="F33" s="24">
        <f>F34+F35+F36+F37</f>
        <v>78186519.170000002</v>
      </c>
      <c r="G33" s="31">
        <f t="shared" si="0"/>
        <v>106.85715409371636</v>
      </c>
      <c r="H33" s="31">
        <f t="shared" si="1"/>
        <v>2.5648014659740941</v>
      </c>
      <c r="I33" s="30">
        <f t="shared" si="2"/>
        <v>2.5650697129045312</v>
      </c>
    </row>
    <row r="34" spans="2:9">
      <c r="B34" s="11" t="s">
        <v>57</v>
      </c>
      <c r="C34" s="12">
        <v>0</v>
      </c>
      <c r="D34" s="12">
        <v>0</v>
      </c>
      <c r="E34" s="12">
        <v>0</v>
      </c>
      <c r="F34" s="12">
        <v>0</v>
      </c>
      <c r="G34" s="29"/>
      <c r="H34" s="29"/>
      <c r="I34" s="30"/>
    </row>
    <row r="35" spans="2:9" ht="26.25">
      <c r="B35" s="11" t="s">
        <v>58</v>
      </c>
      <c r="C35" s="12">
        <v>1709204215.6199999</v>
      </c>
      <c r="D35" s="12">
        <v>1709204215.6199999</v>
      </c>
      <c r="E35" s="12">
        <v>4162565.17</v>
      </c>
      <c r="F35" s="12">
        <v>4136711</v>
      </c>
      <c r="G35" s="29">
        <f t="shared" si="0"/>
        <v>100.62499338242385</v>
      </c>
      <c r="H35" s="29">
        <f t="shared" si="1"/>
        <v>0.24353819935378895</v>
      </c>
      <c r="I35" s="30">
        <f t="shared" si="2"/>
        <v>0.24353819935378895</v>
      </c>
    </row>
    <row r="36" spans="2:9">
      <c r="B36" s="11" t="s">
        <v>59</v>
      </c>
      <c r="C36" s="12">
        <v>1402918081.01</v>
      </c>
      <c r="D36" s="12">
        <v>1402918081.01</v>
      </c>
      <c r="E36" s="12">
        <v>78194201.939999998</v>
      </c>
      <c r="F36" s="12">
        <v>73519584.170000002</v>
      </c>
      <c r="G36" s="29">
        <f t="shared" si="0"/>
        <v>106.35832999162622</v>
      </c>
      <c r="H36" s="29">
        <f t="shared" si="1"/>
        <v>5.5736826688915295</v>
      </c>
      <c r="I36" s="30">
        <f t="shared" si="2"/>
        <v>5.5736826688915295</v>
      </c>
    </row>
    <row r="37" spans="2:9">
      <c r="B37" s="11" t="s">
        <v>60</v>
      </c>
      <c r="C37" s="12">
        <v>145357488</v>
      </c>
      <c r="D37" s="12">
        <v>145016831</v>
      </c>
      <c r="E37" s="12">
        <v>1191122.1599999999</v>
      </c>
      <c r="F37" s="12">
        <v>530224</v>
      </c>
      <c r="G37" s="29">
        <f t="shared" si="0"/>
        <v>224.64508585050845</v>
      </c>
      <c r="H37" s="29">
        <f t="shared" si="1"/>
        <v>0.81944327491405189</v>
      </c>
      <c r="I37" s="30">
        <f t="shared" si="2"/>
        <v>0.82136821759675605</v>
      </c>
    </row>
    <row r="38" spans="2:9" ht="26.25">
      <c r="B38" s="11" t="s">
        <v>61</v>
      </c>
      <c r="C38" s="12">
        <v>36826200</v>
      </c>
      <c r="D38" s="12">
        <v>36826200</v>
      </c>
      <c r="E38" s="12"/>
      <c r="F38" s="12">
        <v>0</v>
      </c>
      <c r="G38" s="29"/>
      <c r="H38" s="29">
        <f t="shared" si="1"/>
        <v>0</v>
      </c>
      <c r="I38" s="30">
        <f t="shared" si="2"/>
        <v>0</v>
      </c>
    </row>
    <row r="39" spans="2:9" ht="51.75">
      <c r="B39" s="11" t="s">
        <v>62</v>
      </c>
      <c r="C39" s="12"/>
      <c r="D39" s="12"/>
      <c r="E39" s="12">
        <v>653363.46</v>
      </c>
      <c r="F39" s="12">
        <v>8023.54</v>
      </c>
      <c r="G39" s="29">
        <f t="shared" si="0"/>
        <v>8143.0822305366464</v>
      </c>
      <c r="H39" s="29"/>
      <c r="I39" s="30"/>
    </row>
    <row r="40" spans="2:9" ht="39">
      <c r="B40" s="14" t="s">
        <v>63</v>
      </c>
      <c r="C40" s="15"/>
      <c r="D40" s="15"/>
      <c r="E40" s="15">
        <v>-36639713.759999998</v>
      </c>
      <c r="F40" s="15">
        <v>-11595241.810000001</v>
      </c>
      <c r="G40" s="29">
        <f t="shared" si="0"/>
        <v>315.98921661470723</v>
      </c>
      <c r="H40" s="29"/>
      <c r="I40" s="30"/>
    </row>
    <row r="41" spans="2:9">
      <c r="B41" s="32" t="s">
        <v>64</v>
      </c>
      <c r="C41" s="33">
        <v>-37278618.700000003</v>
      </c>
      <c r="D41" s="33">
        <v>-37278618.700000003</v>
      </c>
      <c r="E41" s="33">
        <v>-15132937.800000001</v>
      </c>
      <c r="F41" s="33">
        <v>7332652.9100000001</v>
      </c>
      <c r="G41" s="29">
        <f t="shared" si="0"/>
        <v>-206.37739145353873</v>
      </c>
      <c r="H41" s="29">
        <f t="shared" si="1"/>
        <v>40.594148409259596</v>
      </c>
      <c r="I41" s="30">
        <f t="shared" si="2"/>
        <v>40.594148409259596</v>
      </c>
    </row>
    <row r="42" spans="2:9">
      <c r="F42" s="13"/>
      <c r="G42" s="13"/>
    </row>
    <row r="43" spans="2:9">
      <c r="F43" s="13"/>
      <c r="G43" s="13"/>
    </row>
  </sheetData>
  <mergeCells count="7">
    <mergeCell ref="B1:I1"/>
    <mergeCell ref="C2:D2"/>
    <mergeCell ref="E2:E3"/>
    <mergeCell ref="F2:F3"/>
    <mergeCell ref="G2:G3"/>
    <mergeCell ref="H2:I2"/>
    <mergeCell ref="B2:B3"/>
  </mergeCells>
  <pageMargins left="0.98425196850393704" right="0.19685039370078741" top="0.39370078740157483" bottom="0.39370078740157483" header="0.39370078740157483" footer="0.39370078740157483"/>
  <pageSetup paperSize="9" scale="56" fitToWidth="0" fitToHeight="0" orientation="portrait" errors="blank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workbookViewId="0">
      <pane xSplit="1" topLeftCell="B1" activePane="topRight" state="frozen"/>
      <selection activeCell="B1" sqref="B1"/>
      <selection pane="topRight" activeCell="E42" sqref="E42"/>
    </sheetView>
  </sheetViews>
  <sheetFormatPr defaultRowHeight="15" outlineLevelRow="3"/>
  <cols>
    <col min="1" max="1" width="62.85546875" style="2" customWidth="1"/>
    <col min="2" max="4" width="17.28515625" style="2" bestFit="1" customWidth="1"/>
    <col min="5" max="5" width="17.28515625" style="102" bestFit="1" customWidth="1"/>
    <col min="6" max="6" width="11.7109375" style="2" customWidth="1"/>
    <col min="7" max="7" width="9.28515625" style="2" customWidth="1"/>
    <col min="8" max="8" width="8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49" t="s">
        <v>132</v>
      </c>
      <c r="B1" s="149"/>
      <c r="C1" s="149"/>
      <c r="D1" s="149"/>
      <c r="E1" s="149"/>
      <c r="F1" s="149"/>
      <c r="G1" s="149"/>
      <c r="H1" s="149"/>
    </row>
    <row r="2" spans="1:8" ht="37.5" customHeight="1">
      <c r="A2" s="150" t="s">
        <v>2</v>
      </c>
      <c r="B2" s="151" t="s">
        <v>124</v>
      </c>
      <c r="C2" s="151"/>
      <c r="D2" s="152" t="s">
        <v>125</v>
      </c>
      <c r="E2" s="153" t="s">
        <v>109</v>
      </c>
      <c r="F2" s="150" t="s">
        <v>126</v>
      </c>
      <c r="G2" s="151" t="s">
        <v>127</v>
      </c>
      <c r="H2" s="151"/>
    </row>
    <row r="3" spans="1:8" ht="51" customHeight="1">
      <c r="A3" s="150"/>
      <c r="B3" s="139" t="s">
        <v>66</v>
      </c>
      <c r="C3" s="138" t="s">
        <v>67</v>
      </c>
      <c r="D3" s="152"/>
      <c r="E3" s="154"/>
      <c r="F3" s="150"/>
      <c r="G3" s="138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2616693376.4200001</v>
      </c>
      <c r="C4" s="69">
        <f>C5+C33</f>
        <v>2760836405.23</v>
      </c>
      <c r="D4" s="70">
        <f>D5+D33</f>
        <v>1346999441.5899999</v>
      </c>
      <c r="E4" s="70">
        <f>E5+E33</f>
        <v>1143573187.8200002</v>
      </c>
      <c r="F4" s="72">
        <f>D4/E4*100</f>
        <v>117.78865191460044</v>
      </c>
      <c r="G4" s="72">
        <f>D4/B4*100</f>
        <v>51.477160210222351</v>
      </c>
      <c r="H4" s="73">
        <f>D4/C4*100</f>
        <v>48.789542148832396</v>
      </c>
    </row>
    <row r="5" spans="1:8" s="7" customFormat="1" ht="15" customHeight="1" outlineLevel="1">
      <c r="A5" s="37" t="s">
        <v>6</v>
      </c>
      <c r="B5" s="74">
        <f>B6+B20</f>
        <v>812409543</v>
      </c>
      <c r="C5" s="74">
        <f>C6+C20</f>
        <v>813248051.88</v>
      </c>
      <c r="D5" s="70">
        <f>D6+D20</f>
        <v>418091257.21999997</v>
      </c>
      <c r="E5" s="70">
        <f>E6+E20</f>
        <v>341729569.14000005</v>
      </c>
      <c r="F5" s="76">
        <f t="shared" ref="F5:F42" si="0">D5/E5*100</f>
        <v>122.34564842374409</v>
      </c>
      <c r="G5" s="76">
        <f t="shared" ref="G5:G42" si="1">D5/B5*100</f>
        <v>51.463114979682111</v>
      </c>
      <c r="H5" s="73">
        <f t="shared" ref="H5:H42" si="2">D5/C5*100</f>
        <v>51.41005333532506</v>
      </c>
    </row>
    <row r="6" spans="1:8" s="7" customFormat="1" ht="15" customHeight="1" outlineLevel="1">
      <c r="A6" s="37" t="s">
        <v>7</v>
      </c>
      <c r="B6" s="74">
        <f>B7+B10+B11+B17+B18+B19</f>
        <v>761604198</v>
      </c>
      <c r="C6" s="74">
        <f>C7+C10+C11+C17+C18+C19</f>
        <v>761604198</v>
      </c>
      <c r="D6" s="70">
        <f>D7+D10+D11+D17+D18+D19</f>
        <v>391517141.81999999</v>
      </c>
      <c r="E6" s="70">
        <f>E7+E10+E11+E17+E18+E19</f>
        <v>317042687.98000002</v>
      </c>
      <c r="F6" s="76">
        <f t="shared" si="0"/>
        <v>123.49035529395273</v>
      </c>
      <c r="G6" s="76">
        <f t="shared" si="1"/>
        <v>51.406904380009735</v>
      </c>
      <c r="H6" s="73">
        <f t="shared" si="2"/>
        <v>51.406904380009735</v>
      </c>
    </row>
    <row r="7" spans="1:8" ht="15" customHeight="1" outlineLevel="2">
      <c r="A7" s="43" t="s">
        <v>9</v>
      </c>
      <c r="B7" s="77">
        <f>B8+B9</f>
        <v>527588199</v>
      </c>
      <c r="C7" s="77">
        <f>C8+C9</f>
        <v>527588199</v>
      </c>
      <c r="D7" s="66">
        <f>D8+D9</f>
        <v>245688614.66999999</v>
      </c>
      <c r="E7" s="66">
        <f>E8+E9</f>
        <v>204394260.65000001</v>
      </c>
      <c r="F7" s="72">
        <f t="shared" si="0"/>
        <v>120.20328451918299</v>
      </c>
      <c r="G7" s="72">
        <f t="shared" si="1"/>
        <v>46.568254395318647</v>
      </c>
      <c r="H7" s="73">
        <f t="shared" si="2"/>
        <v>46.568254395318647</v>
      </c>
    </row>
    <row r="8" spans="1:8" ht="15" customHeight="1" outlineLevel="3">
      <c r="A8" s="43" t="s">
        <v>11</v>
      </c>
      <c r="B8" s="77">
        <v>10656216</v>
      </c>
      <c r="C8" s="77">
        <v>10656216</v>
      </c>
      <c r="D8" s="66">
        <v>5857846</v>
      </c>
      <c r="E8" s="66">
        <v>5010211.62</v>
      </c>
      <c r="F8" s="72">
        <f t="shared" si="0"/>
        <v>116.9181352862696</v>
      </c>
      <c r="G8" s="72">
        <f t="shared" si="1"/>
        <v>54.971164248172144</v>
      </c>
      <c r="H8" s="73">
        <f t="shared" si="2"/>
        <v>54.971164248172144</v>
      </c>
    </row>
    <row r="9" spans="1:8" ht="15" customHeight="1" outlineLevel="3">
      <c r="A9" s="43" t="s">
        <v>13</v>
      </c>
      <c r="B9" s="77">
        <v>516931983</v>
      </c>
      <c r="C9" s="77">
        <v>516931983</v>
      </c>
      <c r="D9" s="66">
        <v>239830768.66999999</v>
      </c>
      <c r="E9" s="66">
        <v>199384049.03</v>
      </c>
      <c r="F9" s="72">
        <f t="shared" si="0"/>
        <v>120.28583521940325</v>
      </c>
      <c r="G9" s="72">
        <f t="shared" si="1"/>
        <v>46.395033883983913</v>
      </c>
      <c r="H9" s="73">
        <f t="shared" si="2"/>
        <v>46.395033883983913</v>
      </c>
    </row>
    <row r="10" spans="1:8" ht="25.5" outlineLevel="2">
      <c r="A10" s="43" t="s">
        <v>15</v>
      </c>
      <c r="B10" s="77">
        <v>43871840.719999999</v>
      </c>
      <c r="C10" s="77">
        <v>43871840.719999999</v>
      </c>
      <c r="D10" s="66">
        <v>17799221.109999999</v>
      </c>
      <c r="E10" s="66">
        <v>18024106.800000001</v>
      </c>
      <c r="F10" s="72">
        <f t="shared" si="0"/>
        <v>98.752306050472356</v>
      </c>
      <c r="G10" s="72">
        <f t="shared" si="1"/>
        <v>40.570946689013233</v>
      </c>
      <c r="H10" s="73">
        <f>D10/C10*100</f>
        <v>40.570946689013233</v>
      </c>
    </row>
    <row r="11" spans="1:8" ht="15" customHeight="1" outlineLevel="2">
      <c r="A11" s="43" t="s">
        <v>17</v>
      </c>
      <c r="B11" s="77">
        <f>B12+B13+B14+B15+B16</f>
        <v>154949158.28</v>
      </c>
      <c r="C11" s="77">
        <f>C12+C13+C14+C15+C16</f>
        <v>154949158.28</v>
      </c>
      <c r="D11" s="66">
        <f>D12+D13+D14+D15+D16</f>
        <v>104607606.44</v>
      </c>
      <c r="E11" s="66">
        <f>E12+E13+E14+E15+E16</f>
        <v>79872574.510000005</v>
      </c>
      <c r="F11" s="72">
        <f t="shared" si="0"/>
        <v>130.96811650525072</v>
      </c>
      <c r="G11" s="72">
        <f t="shared" si="1"/>
        <v>67.510922680179661</v>
      </c>
      <c r="H11" s="73">
        <f t="shared" si="2"/>
        <v>67.510922680179661</v>
      </c>
    </row>
    <row r="12" spans="1:8" ht="25.5" customHeight="1" outlineLevel="3">
      <c r="A12" s="43" t="s">
        <v>19</v>
      </c>
      <c r="B12" s="77">
        <v>139182568</v>
      </c>
      <c r="C12" s="77">
        <v>139182568</v>
      </c>
      <c r="D12" s="66">
        <v>95860038.280000001</v>
      </c>
      <c r="E12" s="66">
        <v>67639651.120000005</v>
      </c>
      <c r="F12" s="72">
        <f t="shared" si="0"/>
        <v>141.72166280091244</v>
      </c>
      <c r="G12" s="72">
        <f t="shared" si="1"/>
        <v>68.87359506112864</v>
      </c>
      <c r="H12" s="73">
        <f t="shared" si="2"/>
        <v>68.87359506112864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2149.06</v>
      </c>
      <c r="E13" s="66">
        <v>117165.9</v>
      </c>
      <c r="F13" s="72">
        <f t="shared" si="0"/>
        <v>1.8342026135590648</v>
      </c>
      <c r="G13" s="72"/>
      <c r="H13" s="73"/>
    </row>
    <row r="14" spans="1:8" ht="15" customHeight="1" outlineLevel="3">
      <c r="A14" s="43" t="s">
        <v>23</v>
      </c>
      <c r="B14" s="77">
        <v>2529333</v>
      </c>
      <c r="C14" s="77">
        <v>2529333</v>
      </c>
      <c r="D14" s="66">
        <v>-1289169.5</v>
      </c>
      <c r="E14" s="66">
        <v>482155.02</v>
      </c>
      <c r="F14" s="72">
        <f t="shared" si="0"/>
        <v>-267.37655868438333</v>
      </c>
      <c r="G14" s="72">
        <f t="shared" si="1"/>
        <v>-50.968753422344939</v>
      </c>
      <c r="H14" s="73">
        <f t="shared" si="2"/>
        <v>-50.968753422344939</v>
      </c>
    </row>
    <row r="15" spans="1:8" ht="15" customHeight="1" outlineLevel="3">
      <c r="A15" s="43" t="s">
        <v>25</v>
      </c>
      <c r="B15" s="77">
        <v>13237257.279999999</v>
      </c>
      <c r="C15" s="77">
        <v>13237257.279999999</v>
      </c>
      <c r="D15" s="66">
        <v>10034588.6</v>
      </c>
      <c r="E15" s="66">
        <v>11633602.470000001</v>
      </c>
      <c r="F15" s="72">
        <f t="shared" si="0"/>
        <v>86.25521308534104</v>
      </c>
      <c r="G15" s="72">
        <f t="shared" si="1"/>
        <v>75.805647557830042</v>
      </c>
      <c r="H15" s="73">
        <f t="shared" si="2"/>
        <v>75.805647557830042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66"/>
      <c r="F16" s="72"/>
      <c r="G16" s="72"/>
      <c r="H16" s="73"/>
    </row>
    <row r="17" spans="1:8" ht="15" customHeight="1" outlineLevel="2">
      <c r="A17" s="43" t="s">
        <v>28</v>
      </c>
      <c r="B17" s="77">
        <v>19695000</v>
      </c>
      <c r="C17" s="77">
        <v>19695000</v>
      </c>
      <c r="D17" s="66">
        <v>9210899.0399999991</v>
      </c>
      <c r="E17" s="66">
        <v>9558878.4600000009</v>
      </c>
      <c r="F17" s="72">
        <f t="shared" si="0"/>
        <v>96.359620833593056</v>
      </c>
      <c r="G17" s="72">
        <f t="shared" si="1"/>
        <v>46.767702665651179</v>
      </c>
      <c r="H17" s="73">
        <f t="shared" si="2"/>
        <v>46.767702665651179</v>
      </c>
    </row>
    <row r="18" spans="1:8" ht="15" customHeight="1" outlineLevel="2">
      <c r="A18" s="43" t="s">
        <v>30</v>
      </c>
      <c r="B18" s="77">
        <v>15500000</v>
      </c>
      <c r="C18" s="77">
        <v>15500000</v>
      </c>
      <c r="D18" s="66">
        <v>14210800.560000001</v>
      </c>
      <c r="E18" s="66">
        <v>5192867.5599999996</v>
      </c>
      <c r="F18" s="72">
        <f t="shared" si="0"/>
        <v>273.65998450382205</v>
      </c>
      <c r="G18" s="72">
        <f t="shared" si="1"/>
        <v>91.682584258064509</v>
      </c>
      <c r="H18" s="73">
        <f t="shared" si="2"/>
        <v>91.682584258064509</v>
      </c>
    </row>
    <row r="19" spans="1:8" ht="25.5" outlineLevel="2">
      <c r="A19" s="43" t="s">
        <v>31</v>
      </c>
      <c r="B19" s="77"/>
      <c r="C19" s="77"/>
      <c r="D19" s="66">
        <v>0</v>
      </c>
      <c r="E19" s="66">
        <v>0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50805345</v>
      </c>
      <c r="C20" s="74">
        <f>C21+C22+C23+C26+C28+C29</f>
        <v>51643853.880000003</v>
      </c>
      <c r="D20" s="70">
        <f>D21+D22+D23+D26+D28+D29</f>
        <v>26574115.400000002</v>
      </c>
      <c r="E20" s="70">
        <f>E21+E22+E23+E26+E28+E29</f>
        <v>24686881.16</v>
      </c>
      <c r="F20" s="76">
        <f t="shared" si="0"/>
        <v>107.6446847528795</v>
      </c>
      <c r="G20" s="76">
        <f t="shared" si="1"/>
        <v>52.305747357881351</v>
      </c>
      <c r="H20" s="73">
        <f t="shared" si="2"/>
        <v>51.45649172842095</v>
      </c>
    </row>
    <row r="21" spans="1:8" ht="25.5" outlineLevel="2">
      <c r="A21" s="43" t="s">
        <v>34</v>
      </c>
      <c r="B21" s="77">
        <v>11625490</v>
      </c>
      <c r="C21" s="77">
        <v>11625490</v>
      </c>
      <c r="D21" s="66">
        <v>5342615.68</v>
      </c>
      <c r="E21" s="66">
        <v>4844811.21</v>
      </c>
      <c r="F21" s="72">
        <f t="shared" si="0"/>
        <v>110.27500243915594</v>
      </c>
      <c r="G21" s="72">
        <f t="shared" si="1"/>
        <v>45.956047271985952</v>
      </c>
      <c r="H21" s="73">
        <f t="shared" si="2"/>
        <v>45.956047271985952</v>
      </c>
    </row>
    <row r="22" spans="1:8" outlineLevel="2">
      <c r="A22" s="43" t="s">
        <v>36</v>
      </c>
      <c r="B22" s="77">
        <v>1400000</v>
      </c>
      <c r="C22" s="77">
        <v>1400000</v>
      </c>
      <c r="D22" s="66">
        <v>993744.33</v>
      </c>
      <c r="E22" s="66">
        <v>888694.3</v>
      </c>
      <c r="F22" s="72">
        <f t="shared" si="0"/>
        <v>111.82071607750829</v>
      </c>
      <c r="G22" s="72">
        <f t="shared" si="1"/>
        <v>70.981737857142861</v>
      </c>
      <c r="H22" s="73">
        <f t="shared" si="2"/>
        <v>70.981737857142861</v>
      </c>
    </row>
    <row r="23" spans="1:8" ht="25.5" outlineLevel="2">
      <c r="A23" s="43" t="s">
        <v>38</v>
      </c>
      <c r="B23" s="77">
        <f>B24+B25</f>
        <v>25245841</v>
      </c>
      <c r="C23" s="77">
        <f>C24+C25</f>
        <v>25245841</v>
      </c>
      <c r="D23" s="66">
        <f>D24+D25</f>
        <v>11932156.48</v>
      </c>
      <c r="E23" s="66">
        <f>E24+E25</f>
        <v>12200703.66</v>
      </c>
      <c r="F23" s="72">
        <f t="shared" si="0"/>
        <v>97.798920558324582</v>
      </c>
      <c r="G23" s="72">
        <f t="shared" si="1"/>
        <v>47.263850231806501</v>
      </c>
      <c r="H23" s="73">
        <f t="shared" si="2"/>
        <v>47.263850231806501</v>
      </c>
    </row>
    <row r="24" spans="1:8" ht="15" customHeight="1" outlineLevel="3">
      <c r="A24" s="43" t="s">
        <v>40</v>
      </c>
      <c r="B24" s="77">
        <v>25245841</v>
      </c>
      <c r="C24" s="77">
        <v>25245841</v>
      </c>
      <c r="D24" s="66">
        <v>11808906.380000001</v>
      </c>
      <c r="E24" s="66">
        <v>11883364.73</v>
      </c>
      <c r="F24" s="72">
        <f t="shared" si="0"/>
        <v>99.373423675097456</v>
      </c>
      <c r="G24" s="72">
        <f t="shared" si="1"/>
        <v>46.775650611124426</v>
      </c>
      <c r="H24" s="73">
        <f t="shared" si="2"/>
        <v>46.775650611124426</v>
      </c>
    </row>
    <row r="25" spans="1:8" ht="15" customHeight="1" outlineLevel="3">
      <c r="A25" s="43" t="s">
        <v>42</v>
      </c>
      <c r="B25" s="77"/>
      <c r="C25" s="77"/>
      <c r="D25" s="66">
        <v>123250.1</v>
      </c>
      <c r="E25" s="66">
        <v>317338.93</v>
      </c>
      <c r="F25" s="72">
        <f t="shared" si="0"/>
        <v>38.838632247231693</v>
      </c>
      <c r="G25" s="72"/>
      <c r="H25" s="73"/>
    </row>
    <row r="26" spans="1:8" ht="25.5" customHeight="1" outlineLevel="2">
      <c r="A26" s="43" t="s">
        <v>44</v>
      </c>
      <c r="B26" s="77">
        <v>10334014</v>
      </c>
      <c r="C26" s="77">
        <v>10334014</v>
      </c>
      <c r="D26" s="66">
        <v>4478949.22</v>
      </c>
      <c r="E26" s="66">
        <v>5451535.7599999998</v>
      </c>
      <c r="F26" s="72">
        <f t="shared" si="0"/>
        <v>82.159402729479652</v>
      </c>
      <c r="G26" s="72">
        <f t="shared" si="1"/>
        <v>43.341814903676337</v>
      </c>
      <c r="H26" s="73">
        <f t="shared" si="2"/>
        <v>43.341814903676337</v>
      </c>
    </row>
    <row r="27" spans="1:8" ht="25.5" outlineLevel="3">
      <c r="A27" s="43" t="s">
        <v>46</v>
      </c>
      <c r="B27" s="77">
        <v>10334014</v>
      </c>
      <c r="C27" s="77">
        <v>10334014</v>
      </c>
      <c r="D27" s="66">
        <v>4478949.22</v>
      </c>
      <c r="E27" s="66">
        <v>5451535.7599999998</v>
      </c>
      <c r="F27" s="72">
        <f t="shared" si="0"/>
        <v>82.159402729479652</v>
      </c>
      <c r="G27" s="72">
        <f t="shared" si="1"/>
        <v>43.341814903676337</v>
      </c>
      <c r="H27" s="73">
        <f t="shared" si="2"/>
        <v>43.341814903676337</v>
      </c>
    </row>
    <row r="28" spans="1:8" outlineLevel="2">
      <c r="A28" s="43" t="s">
        <v>48</v>
      </c>
      <c r="B28" s="77">
        <v>2200000</v>
      </c>
      <c r="C28" s="77">
        <v>2200000</v>
      </c>
      <c r="D28" s="66">
        <v>3327888.77</v>
      </c>
      <c r="E28" s="66">
        <v>1294275.19</v>
      </c>
      <c r="F28" s="72">
        <f t="shared" si="0"/>
        <v>257.12373965848798</v>
      </c>
      <c r="G28" s="72">
        <f t="shared" si="1"/>
        <v>151.26767136363637</v>
      </c>
      <c r="H28" s="73">
        <f t="shared" si="2"/>
        <v>151.26767136363637</v>
      </c>
    </row>
    <row r="29" spans="1:8" ht="15" customHeight="1" outlineLevel="2">
      <c r="A29" s="43" t="s">
        <v>50</v>
      </c>
      <c r="B29" s="77">
        <f>B30+B31</f>
        <v>0</v>
      </c>
      <c r="C29" s="77">
        <f>C30+C31+C32</f>
        <v>838508.88</v>
      </c>
      <c r="D29" s="77">
        <f t="shared" ref="D29:E29" si="3">D30+D31+D32</f>
        <v>498760.92</v>
      </c>
      <c r="E29" s="77">
        <f t="shared" si="3"/>
        <v>6861.0400000000009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42382.51</v>
      </c>
      <c r="E30" s="66">
        <v>-1500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319428.40999999997</v>
      </c>
      <c r="E31" s="66">
        <v>-16638.96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>
        <v>838508.88</v>
      </c>
      <c r="D32" s="66">
        <v>136950</v>
      </c>
      <c r="E32" s="66">
        <v>25000</v>
      </c>
      <c r="F32" s="72"/>
      <c r="G32" s="72"/>
      <c r="H32" s="73"/>
    </row>
    <row r="33" spans="1:8">
      <c r="A33" s="32" t="s">
        <v>55</v>
      </c>
      <c r="B33" s="79">
        <f>B34+B40+B41</f>
        <v>1804283833.4199998</v>
      </c>
      <c r="C33" s="79">
        <f>C34+C40+C41+C39</f>
        <v>1947588353.3499999</v>
      </c>
      <c r="D33" s="79">
        <f>D34+D40+D41+D39</f>
        <v>928908184.36999989</v>
      </c>
      <c r="E33" s="79">
        <f>E34+E40+E41+E39</f>
        <v>801843618.68000007</v>
      </c>
      <c r="F33" s="76">
        <f t="shared" si="0"/>
        <v>115.84655196223601</v>
      </c>
      <c r="G33" s="76">
        <f t="shared" si="1"/>
        <v>51.483484314619432</v>
      </c>
      <c r="H33" s="73">
        <f t="shared" si="2"/>
        <v>47.695303926633528</v>
      </c>
    </row>
    <row r="34" spans="1:8" ht="46.5" customHeight="1">
      <c r="A34" s="46" t="s">
        <v>56</v>
      </c>
      <c r="B34" s="79">
        <f>B35+B36+B37+B38</f>
        <v>1804283833.4199998</v>
      </c>
      <c r="C34" s="79">
        <f>C35+C36+C37+C38</f>
        <v>1947588353.3499999</v>
      </c>
      <c r="D34" s="79">
        <f>D35+D36+D37+D38</f>
        <v>929060155.88</v>
      </c>
      <c r="E34" s="79">
        <f>E35+E36+E37+E38</f>
        <v>801202515.59000003</v>
      </c>
      <c r="F34" s="76">
        <f t="shared" si="0"/>
        <v>115.95821752954014</v>
      </c>
      <c r="G34" s="76">
        <f t="shared" si="1"/>
        <v>51.491907130763167</v>
      </c>
      <c r="H34" s="73">
        <f t="shared" si="2"/>
        <v>47.703106987775215</v>
      </c>
    </row>
    <row r="35" spans="1:8">
      <c r="A35" s="47" t="s">
        <v>57</v>
      </c>
      <c r="B35" s="81"/>
      <c r="C35" s="135">
        <v>2187360</v>
      </c>
      <c r="D35" s="135">
        <v>911400</v>
      </c>
      <c r="E35" s="82">
        <v>1184820</v>
      </c>
      <c r="F35" s="72"/>
      <c r="G35" s="72"/>
      <c r="H35" s="73"/>
    </row>
    <row r="36" spans="1:8" ht="26.25">
      <c r="A36" s="47" t="s">
        <v>58</v>
      </c>
      <c r="B36" s="81">
        <v>327601885.87</v>
      </c>
      <c r="C36" s="140">
        <v>419574685.56</v>
      </c>
      <c r="D36" s="135">
        <v>105166448.94</v>
      </c>
      <c r="E36" s="82">
        <v>91501495.879999995</v>
      </c>
      <c r="F36" s="72">
        <f t="shared" si="0"/>
        <v>114.93413077958961</v>
      </c>
      <c r="G36" s="72">
        <f t="shared" si="1"/>
        <v>32.101905842426213</v>
      </c>
      <c r="H36" s="73">
        <f t="shared" si="2"/>
        <v>25.065012871221228</v>
      </c>
    </row>
    <row r="37" spans="1:8">
      <c r="A37" s="47" t="s">
        <v>59</v>
      </c>
      <c r="B37" s="81">
        <v>1406942958.5</v>
      </c>
      <c r="C37" s="140">
        <v>1439026180.5</v>
      </c>
      <c r="D37" s="135">
        <v>774983923.01999998</v>
      </c>
      <c r="E37" s="82">
        <v>674924442.99000001</v>
      </c>
      <c r="F37" s="72">
        <f t="shared" si="0"/>
        <v>114.82528615895491</v>
      </c>
      <c r="G37" s="72">
        <f t="shared" si="1"/>
        <v>55.08282466875859</v>
      </c>
      <c r="H37" s="73">
        <f t="shared" si="2"/>
        <v>53.854747990111363</v>
      </c>
    </row>
    <row r="38" spans="1:8">
      <c r="A38" s="47" t="s">
        <v>60</v>
      </c>
      <c r="B38" s="81">
        <v>69738989.049999997</v>
      </c>
      <c r="C38" s="135">
        <v>86800127.290000007</v>
      </c>
      <c r="D38" s="135">
        <v>47998383.920000002</v>
      </c>
      <c r="E38" s="82">
        <v>33591756.719999999</v>
      </c>
      <c r="F38" s="72">
        <f t="shared" si="0"/>
        <v>142.88738847475199</v>
      </c>
      <c r="G38" s="72">
        <f t="shared" si="1"/>
        <v>68.825752385924503</v>
      </c>
      <c r="H38" s="73">
        <f t="shared" si="2"/>
        <v>55.297596234665612</v>
      </c>
    </row>
    <row r="39" spans="1:8">
      <c r="A39" s="47" t="s">
        <v>113</v>
      </c>
      <c r="B39" s="81"/>
      <c r="C39" s="82"/>
      <c r="D39" s="135"/>
      <c r="E39" s="82">
        <v>0</v>
      </c>
      <c r="F39" s="72"/>
      <c r="G39" s="72"/>
      <c r="H39" s="73"/>
    </row>
    <row r="40" spans="1:8" ht="51.75">
      <c r="A40" s="47" t="s">
        <v>62</v>
      </c>
      <c r="B40" s="81"/>
      <c r="C40" s="82"/>
      <c r="D40" s="135">
        <v>8468.93</v>
      </c>
      <c r="E40" s="82">
        <v>882041.69</v>
      </c>
      <c r="F40" s="72">
        <f t="shared" si="0"/>
        <v>0.96015076112785558</v>
      </c>
      <c r="G40" s="72"/>
      <c r="H40" s="73"/>
    </row>
    <row r="41" spans="1:8" ht="39">
      <c r="A41" s="47" t="s">
        <v>63</v>
      </c>
      <c r="B41" s="81"/>
      <c r="C41" s="82"/>
      <c r="D41" s="135">
        <v>-160440.44</v>
      </c>
      <c r="E41" s="82">
        <v>-240938.6</v>
      </c>
      <c r="F41" s="72">
        <f t="shared" si="0"/>
        <v>66.589761872941892</v>
      </c>
      <c r="G41" s="72"/>
      <c r="H41" s="73"/>
    </row>
    <row r="42" spans="1:8" s="7" customFormat="1" ht="14.25">
      <c r="A42" s="105" t="s">
        <v>64</v>
      </c>
      <c r="B42" s="106">
        <v>-45000000</v>
      </c>
      <c r="C42" s="106">
        <v>-150965544.28</v>
      </c>
      <c r="D42" s="106">
        <v>78523920.25</v>
      </c>
      <c r="E42" s="106">
        <v>48208600.799999997</v>
      </c>
      <c r="F42" s="107">
        <f t="shared" si="0"/>
        <v>162.88363268572607</v>
      </c>
      <c r="G42" s="107">
        <f t="shared" si="1"/>
        <v>-174.49760055555558</v>
      </c>
      <c r="H42" s="108">
        <f t="shared" si="2"/>
        <v>-52.014465038697502</v>
      </c>
    </row>
    <row r="43" spans="1:8">
      <c r="E43" s="101"/>
      <c r="F43" s="13"/>
    </row>
    <row r="44" spans="1:8">
      <c r="E44" s="101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workbookViewId="0">
      <pane xSplit="1" topLeftCell="B1" activePane="topRight" state="frozen"/>
      <selection activeCell="B1" sqref="B1"/>
      <selection pane="topRight" activeCell="A13" sqref="A13"/>
    </sheetView>
  </sheetViews>
  <sheetFormatPr defaultRowHeight="15" outlineLevelRow="3"/>
  <cols>
    <col min="1" max="1" width="62.85546875" style="2" customWidth="1"/>
    <col min="2" max="4" width="17.28515625" style="2" bestFit="1" customWidth="1"/>
    <col min="5" max="5" width="17.28515625" style="102" bestFit="1" customWidth="1"/>
    <col min="6" max="6" width="11.7109375" style="2" customWidth="1"/>
    <col min="7" max="7" width="9.28515625" style="2" customWidth="1"/>
    <col min="8" max="8" width="8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49" t="s">
        <v>131</v>
      </c>
      <c r="B1" s="149"/>
      <c r="C1" s="149"/>
      <c r="D1" s="149"/>
      <c r="E1" s="149"/>
      <c r="F1" s="149"/>
      <c r="G1" s="149"/>
      <c r="H1" s="149"/>
    </row>
    <row r="2" spans="1:8" ht="37.5" customHeight="1">
      <c r="A2" s="150" t="s">
        <v>2</v>
      </c>
      <c r="B2" s="151" t="s">
        <v>124</v>
      </c>
      <c r="C2" s="151"/>
      <c r="D2" s="152" t="s">
        <v>125</v>
      </c>
      <c r="E2" s="153" t="s">
        <v>109</v>
      </c>
      <c r="F2" s="150" t="s">
        <v>126</v>
      </c>
      <c r="G2" s="151" t="s">
        <v>127</v>
      </c>
      <c r="H2" s="151"/>
    </row>
    <row r="3" spans="1:8" ht="51" customHeight="1">
      <c r="A3" s="150"/>
      <c r="B3" s="137" t="s">
        <v>66</v>
      </c>
      <c r="C3" s="136" t="s">
        <v>67</v>
      </c>
      <c r="D3" s="152"/>
      <c r="E3" s="154"/>
      <c r="F3" s="150"/>
      <c r="G3" s="136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2616693376.4200001</v>
      </c>
      <c r="C4" s="69">
        <f>C5+C33</f>
        <v>2759702590.0999999</v>
      </c>
      <c r="D4" s="70">
        <f>D5+D33</f>
        <v>1095705786.4199998</v>
      </c>
      <c r="E4" s="70">
        <f>E5+E33</f>
        <v>937855192.70000005</v>
      </c>
      <c r="F4" s="72">
        <f>D4/E4*100</f>
        <v>116.83101985772049</v>
      </c>
      <c r="G4" s="72">
        <f>D4/B4*100</f>
        <v>41.873679059755844</v>
      </c>
      <c r="H4" s="73">
        <f>D4/C4*100</f>
        <v>39.703763381991685</v>
      </c>
    </row>
    <row r="5" spans="1:8" s="7" customFormat="1" ht="15" customHeight="1" outlineLevel="1">
      <c r="A5" s="37" t="s">
        <v>6</v>
      </c>
      <c r="B5" s="74">
        <f>B6+B20</f>
        <v>812409543</v>
      </c>
      <c r="C5" s="74">
        <f>C6+C20</f>
        <v>813248051.88</v>
      </c>
      <c r="D5" s="70">
        <f>D6+D20</f>
        <v>355538903.74000001</v>
      </c>
      <c r="E5" s="70">
        <f>E6+E20</f>
        <v>284045577.71999997</v>
      </c>
      <c r="F5" s="76">
        <f t="shared" ref="F5:F42" si="0">D5/E5*100</f>
        <v>125.1696669928356</v>
      </c>
      <c r="G5" s="76">
        <f t="shared" ref="G5:G42" si="1">D5/B5*100</f>
        <v>43.763506571709485</v>
      </c>
      <c r="H5" s="73">
        <f t="shared" ref="H5:H42" si="2">D5/C5*100</f>
        <v>43.718383698318661</v>
      </c>
    </row>
    <row r="6" spans="1:8" s="7" customFormat="1" ht="15" customHeight="1" outlineLevel="1">
      <c r="A6" s="37" t="s">
        <v>7</v>
      </c>
      <c r="B6" s="74">
        <f>B7+B10+B11+B17+B18+B19</f>
        <v>761604198</v>
      </c>
      <c r="C6" s="74">
        <f>C7+C10+C11+C17+C18+C19</f>
        <v>761604198</v>
      </c>
      <c r="D6" s="70">
        <f>D7+D10+D11+D17+D18+D19</f>
        <v>333832868.35000002</v>
      </c>
      <c r="E6" s="70">
        <f>E7+E10+E11+E17+E18+E19</f>
        <v>264431699.03999999</v>
      </c>
      <c r="F6" s="76">
        <f t="shared" si="0"/>
        <v>126.24540460238161</v>
      </c>
      <c r="G6" s="76">
        <f t="shared" si="1"/>
        <v>43.832855599622107</v>
      </c>
      <c r="H6" s="73">
        <f t="shared" si="2"/>
        <v>43.832855599622107</v>
      </c>
    </row>
    <row r="7" spans="1:8" ht="15" customHeight="1" outlineLevel="2">
      <c r="A7" s="43" t="s">
        <v>9</v>
      </c>
      <c r="B7" s="77">
        <f>B8+B9</f>
        <v>527588199</v>
      </c>
      <c r="C7" s="77">
        <f>C8+C9</f>
        <v>527588199</v>
      </c>
      <c r="D7" s="66">
        <f>D8+D9</f>
        <v>199184688.75</v>
      </c>
      <c r="E7" s="66">
        <f>E8+E9</f>
        <v>158248653.10000002</v>
      </c>
      <c r="F7" s="72">
        <f t="shared" si="0"/>
        <v>125.86817318699819</v>
      </c>
      <c r="G7" s="72">
        <f t="shared" si="1"/>
        <v>37.753818058769731</v>
      </c>
      <c r="H7" s="73">
        <f t="shared" si="2"/>
        <v>37.753818058769731</v>
      </c>
    </row>
    <row r="8" spans="1:8" ht="15" customHeight="1" outlineLevel="3">
      <c r="A8" s="43" t="s">
        <v>11</v>
      </c>
      <c r="B8" s="77">
        <v>10656216</v>
      </c>
      <c r="C8" s="77">
        <v>10656216</v>
      </c>
      <c r="D8" s="66">
        <v>5042565.34</v>
      </c>
      <c r="E8" s="66">
        <v>4211020.2699999996</v>
      </c>
      <c r="F8" s="72">
        <f t="shared" si="0"/>
        <v>119.74687882468922</v>
      </c>
      <c r="G8" s="72">
        <f t="shared" si="1"/>
        <v>47.320412236388599</v>
      </c>
      <c r="H8" s="73">
        <f t="shared" si="2"/>
        <v>47.320412236388599</v>
      </c>
    </row>
    <row r="9" spans="1:8" ht="15" customHeight="1" outlineLevel="3">
      <c r="A9" s="43" t="s">
        <v>13</v>
      </c>
      <c r="B9" s="77">
        <v>516931983</v>
      </c>
      <c r="C9" s="77">
        <v>516931983</v>
      </c>
      <c r="D9" s="66">
        <v>194142123.41</v>
      </c>
      <c r="E9" s="66">
        <v>154037632.83000001</v>
      </c>
      <c r="F9" s="72">
        <f t="shared" si="0"/>
        <v>126.03551472662551</v>
      </c>
      <c r="G9" s="72">
        <f t="shared" si="1"/>
        <v>37.55660895332916</v>
      </c>
      <c r="H9" s="73">
        <f t="shared" si="2"/>
        <v>37.55660895332916</v>
      </c>
    </row>
    <row r="10" spans="1:8" ht="25.5" outlineLevel="2">
      <c r="A10" s="43" t="s">
        <v>15</v>
      </c>
      <c r="B10" s="77">
        <v>43871840.719999999</v>
      </c>
      <c r="C10" s="77">
        <v>43871840.719999999</v>
      </c>
      <c r="D10" s="66">
        <v>17726757.960000001</v>
      </c>
      <c r="E10" s="66">
        <v>16334992.6</v>
      </c>
      <c r="F10" s="72">
        <f t="shared" si="0"/>
        <v>108.52014686557006</v>
      </c>
      <c r="G10" s="72">
        <f t="shared" si="1"/>
        <v>40.405776619075951</v>
      </c>
      <c r="H10" s="73">
        <f>D10/C10*100</f>
        <v>40.405776619075951</v>
      </c>
    </row>
    <row r="11" spans="1:8" ht="15" customHeight="1" outlineLevel="2">
      <c r="A11" s="43" t="s">
        <v>17</v>
      </c>
      <c r="B11" s="77">
        <f>B12+B13+B14+B15+B16</f>
        <v>154949158.28</v>
      </c>
      <c r="C11" s="77">
        <f>C12+C13+C14+C15+C16</f>
        <v>154949158.28</v>
      </c>
      <c r="D11" s="66">
        <f>D12+D13+D14+D15+D16</f>
        <v>95756118.860000014</v>
      </c>
      <c r="E11" s="66">
        <f>E12+E13+E14+E15+E16</f>
        <v>76216908.480000004</v>
      </c>
      <c r="F11" s="72">
        <f t="shared" si="0"/>
        <v>125.63631977427589</v>
      </c>
      <c r="G11" s="72">
        <f t="shared" si="1"/>
        <v>61.798411764821893</v>
      </c>
      <c r="H11" s="73">
        <f t="shared" si="2"/>
        <v>61.798411764821893</v>
      </c>
    </row>
    <row r="12" spans="1:8" ht="25.5" customHeight="1" outlineLevel="3">
      <c r="A12" s="43" t="s">
        <v>19</v>
      </c>
      <c r="B12" s="77">
        <v>139182568</v>
      </c>
      <c r="C12" s="77">
        <v>139182568</v>
      </c>
      <c r="D12" s="66">
        <v>87848743.840000004</v>
      </c>
      <c r="E12" s="66">
        <v>64406217.759999998</v>
      </c>
      <c r="F12" s="72">
        <f t="shared" si="0"/>
        <v>136.397923826788</v>
      </c>
      <c r="G12" s="72">
        <f t="shared" si="1"/>
        <v>63.117633984163881</v>
      </c>
      <c r="H12" s="73">
        <f t="shared" si="2"/>
        <v>63.117633984163881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9750.7900000000009</v>
      </c>
      <c r="E13" s="66">
        <v>108040.75</v>
      </c>
      <c r="F13" s="72">
        <f t="shared" si="0"/>
        <v>9.0251039538322342</v>
      </c>
      <c r="G13" s="72"/>
      <c r="H13" s="73"/>
    </row>
    <row r="14" spans="1:8" ht="15" customHeight="1" outlineLevel="3">
      <c r="A14" s="43" t="s">
        <v>23</v>
      </c>
      <c r="B14" s="77">
        <v>2529333</v>
      </c>
      <c r="C14" s="77">
        <v>2529333</v>
      </c>
      <c r="D14" s="66">
        <v>-1289772.2</v>
      </c>
      <c r="E14" s="66">
        <v>482155.02</v>
      </c>
      <c r="F14" s="72">
        <f t="shared" si="0"/>
        <v>-267.50155997546182</v>
      </c>
      <c r="G14" s="72">
        <f t="shared" si="1"/>
        <v>-50.992581838769347</v>
      </c>
      <c r="H14" s="73">
        <f t="shared" si="2"/>
        <v>-50.992581838769347</v>
      </c>
    </row>
    <row r="15" spans="1:8" ht="15" customHeight="1" outlineLevel="3">
      <c r="A15" s="43" t="s">
        <v>25</v>
      </c>
      <c r="B15" s="77">
        <v>13237257.279999999</v>
      </c>
      <c r="C15" s="77">
        <v>13237257.279999999</v>
      </c>
      <c r="D15" s="66">
        <v>9187396.4299999997</v>
      </c>
      <c r="E15" s="66">
        <v>11220494.949999999</v>
      </c>
      <c r="F15" s="72">
        <f t="shared" si="0"/>
        <v>81.880491644443907</v>
      </c>
      <c r="G15" s="72">
        <f t="shared" si="1"/>
        <v>69.405589357858275</v>
      </c>
      <c r="H15" s="73">
        <f t="shared" si="2"/>
        <v>69.405589357858275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66"/>
      <c r="F16" s="72"/>
      <c r="G16" s="72"/>
      <c r="H16" s="73"/>
    </row>
    <row r="17" spans="1:8" ht="15" customHeight="1" outlineLevel="2">
      <c r="A17" s="43" t="s">
        <v>28</v>
      </c>
      <c r="B17" s="77">
        <v>19695000</v>
      </c>
      <c r="C17" s="77">
        <v>19695000</v>
      </c>
      <c r="D17" s="66">
        <v>9073948.5099999998</v>
      </c>
      <c r="E17" s="66">
        <v>9384397.2599999998</v>
      </c>
      <c r="F17" s="72">
        <f t="shared" si="0"/>
        <v>96.691862658849118</v>
      </c>
      <c r="G17" s="72">
        <f t="shared" si="1"/>
        <v>46.072345823813151</v>
      </c>
      <c r="H17" s="73">
        <f t="shared" si="2"/>
        <v>46.072345823813151</v>
      </c>
    </row>
    <row r="18" spans="1:8" ht="15" customHeight="1" outlineLevel="2">
      <c r="A18" s="43" t="s">
        <v>30</v>
      </c>
      <c r="B18" s="77">
        <v>15500000</v>
      </c>
      <c r="C18" s="77">
        <v>15500000</v>
      </c>
      <c r="D18" s="66">
        <v>12091354.27</v>
      </c>
      <c r="E18" s="66">
        <v>4246747.5999999996</v>
      </c>
      <c r="F18" s="72">
        <f t="shared" si="0"/>
        <v>284.72034151499844</v>
      </c>
      <c r="G18" s="72">
        <f t="shared" si="1"/>
        <v>78.008737225806442</v>
      </c>
      <c r="H18" s="73">
        <f t="shared" si="2"/>
        <v>78.008737225806442</v>
      </c>
    </row>
    <row r="19" spans="1:8" ht="25.5" outlineLevel="2">
      <c r="A19" s="43" t="s">
        <v>31</v>
      </c>
      <c r="B19" s="77"/>
      <c r="C19" s="77"/>
      <c r="D19" s="66">
        <v>0</v>
      </c>
      <c r="E19" s="66">
        <v>0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50805345</v>
      </c>
      <c r="C20" s="74">
        <f>C21+C22+C23+C26+C28+C29</f>
        <v>51643853.880000003</v>
      </c>
      <c r="D20" s="70">
        <f>D21+D22+D23+D26+D28+D29</f>
        <v>21706035.390000004</v>
      </c>
      <c r="E20" s="70">
        <f>E21+E22+E23+E26+E28+E29</f>
        <v>19613878.680000003</v>
      </c>
      <c r="F20" s="76">
        <f t="shared" si="0"/>
        <v>110.66671587060108</v>
      </c>
      <c r="G20" s="76">
        <f t="shared" si="1"/>
        <v>42.723920859114337</v>
      </c>
      <c r="H20" s="73">
        <f t="shared" si="2"/>
        <v>42.030239339682687</v>
      </c>
    </row>
    <row r="21" spans="1:8" ht="25.5" outlineLevel="2">
      <c r="A21" s="43" t="s">
        <v>34</v>
      </c>
      <c r="B21" s="77">
        <v>11625490</v>
      </c>
      <c r="C21" s="77">
        <v>11625490</v>
      </c>
      <c r="D21" s="66">
        <v>4172357.02</v>
      </c>
      <c r="E21" s="66">
        <v>3658026.65</v>
      </c>
      <c r="F21" s="72">
        <f t="shared" si="0"/>
        <v>114.06032320732274</v>
      </c>
      <c r="G21" s="72">
        <f t="shared" si="1"/>
        <v>35.88973041136331</v>
      </c>
      <c r="H21" s="73">
        <f t="shared" si="2"/>
        <v>35.88973041136331</v>
      </c>
    </row>
    <row r="22" spans="1:8" outlineLevel="2">
      <c r="A22" s="43" t="s">
        <v>36</v>
      </c>
      <c r="B22" s="77">
        <v>1400000</v>
      </c>
      <c r="C22" s="77">
        <v>1400000</v>
      </c>
      <c r="D22" s="66">
        <v>976428.69</v>
      </c>
      <c r="E22" s="66">
        <v>887408.86</v>
      </c>
      <c r="F22" s="72">
        <f t="shared" si="0"/>
        <v>110.03143353786213</v>
      </c>
      <c r="G22" s="72">
        <f t="shared" si="1"/>
        <v>69.744906428571426</v>
      </c>
      <c r="H22" s="73">
        <f t="shared" si="2"/>
        <v>69.744906428571426</v>
      </c>
    </row>
    <row r="23" spans="1:8" ht="25.5" outlineLevel="2">
      <c r="A23" s="43" t="s">
        <v>38</v>
      </c>
      <c r="B23" s="77">
        <f>B24+B25</f>
        <v>25245841</v>
      </c>
      <c r="C23" s="77">
        <f>C24+C25</f>
        <v>25245841</v>
      </c>
      <c r="D23" s="66">
        <f>D24+D25</f>
        <v>10090937.15</v>
      </c>
      <c r="E23" s="66">
        <f>E24+E25</f>
        <v>10211485.43</v>
      </c>
      <c r="F23" s="72">
        <f t="shared" si="0"/>
        <v>98.819483405951459</v>
      </c>
      <c r="G23" s="72">
        <f t="shared" si="1"/>
        <v>39.970691212069347</v>
      </c>
      <c r="H23" s="73">
        <f t="shared" si="2"/>
        <v>39.970691212069347</v>
      </c>
    </row>
    <row r="24" spans="1:8" ht="15" customHeight="1" outlineLevel="3">
      <c r="A24" s="43" t="s">
        <v>40</v>
      </c>
      <c r="B24" s="77">
        <v>25245841</v>
      </c>
      <c r="C24" s="77">
        <v>25245841</v>
      </c>
      <c r="D24" s="66">
        <v>9971287.0500000007</v>
      </c>
      <c r="E24" s="66">
        <v>9946196.5</v>
      </c>
      <c r="F24" s="72">
        <f t="shared" si="0"/>
        <v>100.25226276195127</v>
      </c>
      <c r="G24" s="72">
        <f t="shared" si="1"/>
        <v>39.496751365898255</v>
      </c>
      <c r="H24" s="73">
        <f t="shared" si="2"/>
        <v>39.496751365898255</v>
      </c>
    </row>
    <row r="25" spans="1:8" ht="15" customHeight="1" outlineLevel="3">
      <c r="A25" s="43" t="s">
        <v>42</v>
      </c>
      <c r="B25" s="77"/>
      <c r="C25" s="77"/>
      <c r="D25" s="66">
        <v>119650.1</v>
      </c>
      <c r="E25" s="66">
        <v>265288.93</v>
      </c>
      <c r="F25" s="72">
        <f t="shared" si="0"/>
        <v>45.101806547299205</v>
      </c>
      <c r="G25" s="72"/>
      <c r="H25" s="73"/>
    </row>
    <row r="26" spans="1:8" ht="25.5" customHeight="1" outlineLevel="2">
      <c r="A26" s="43" t="s">
        <v>44</v>
      </c>
      <c r="B26" s="77">
        <v>10334014</v>
      </c>
      <c r="C26" s="77">
        <v>10334014</v>
      </c>
      <c r="D26" s="66">
        <v>3413997.17</v>
      </c>
      <c r="E26" s="66">
        <v>4010039.77</v>
      </c>
      <c r="F26" s="72">
        <f t="shared" si="0"/>
        <v>85.136242177468475</v>
      </c>
      <c r="G26" s="72">
        <f t="shared" si="1"/>
        <v>33.036506143692087</v>
      </c>
      <c r="H26" s="73">
        <f t="shared" si="2"/>
        <v>33.036506143692087</v>
      </c>
    </row>
    <row r="27" spans="1:8" ht="25.5" outlineLevel="3">
      <c r="A27" s="43" t="s">
        <v>46</v>
      </c>
      <c r="B27" s="77">
        <v>10334014</v>
      </c>
      <c r="C27" s="77">
        <v>10334014</v>
      </c>
      <c r="D27" s="66">
        <v>3413997.17</v>
      </c>
      <c r="E27" s="66">
        <v>4010039.77</v>
      </c>
      <c r="F27" s="72">
        <f t="shared" si="0"/>
        <v>85.136242177468475</v>
      </c>
      <c r="G27" s="72">
        <f t="shared" si="1"/>
        <v>33.036506143692087</v>
      </c>
      <c r="H27" s="73">
        <f t="shared" si="2"/>
        <v>33.036506143692087</v>
      </c>
    </row>
    <row r="28" spans="1:8" outlineLevel="2">
      <c r="A28" s="43" t="s">
        <v>48</v>
      </c>
      <c r="B28" s="77">
        <v>2200000</v>
      </c>
      <c r="C28" s="77">
        <v>2200000</v>
      </c>
      <c r="D28" s="66">
        <v>2641699.2400000002</v>
      </c>
      <c r="E28" s="66">
        <v>932691.03</v>
      </c>
      <c r="F28" s="72">
        <f t="shared" si="0"/>
        <v>283.23412094999992</v>
      </c>
      <c r="G28" s="72">
        <f t="shared" si="1"/>
        <v>120.07723818181819</v>
      </c>
      <c r="H28" s="73">
        <f t="shared" si="2"/>
        <v>120.07723818181819</v>
      </c>
    </row>
    <row r="29" spans="1:8" ht="15" customHeight="1" outlineLevel="2">
      <c r="A29" s="43" t="s">
        <v>50</v>
      </c>
      <c r="B29" s="77">
        <f>B30+B31</f>
        <v>0</v>
      </c>
      <c r="C29" s="77">
        <f>C30+C31+C32</f>
        <v>838508.88</v>
      </c>
      <c r="D29" s="77">
        <f t="shared" ref="D29:E29" si="3">D30+D31+D32</f>
        <v>410616.12</v>
      </c>
      <c r="E29" s="77">
        <f t="shared" si="3"/>
        <v>-85773.06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/>
      <c r="E30" s="66">
        <v>12922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278616.12</v>
      </c>
      <c r="E31" s="66">
        <v>-98695.06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>
        <v>838508.88</v>
      </c>
      <c r="D32" s="66">
        <v>132000</v>
      </c>
      <c r="E32" s="66">
        <v>0</v>
      </c>
      <c r="F32" s="72"/>
      <c r="G32" s="72"/>
      <c r="H32" s="73"/>
    </row>
    <row r="33" spans="1:8">
      <c r="A33" s="32" t="s">
        <v>55</v>
      </c>
      <c r="B33" s="79">
        <f>B34+B40+B41</f>
        <v>1804283833.4199998</v>
      </c>
      <c r="C33" s="79">
        <f>C34+C40+C41+C39</f>
        <v>1946454538.22</v>
      </c>
      <c r="D33" s="79">
        <f>D34+D40+D41+D39</f>
        <v>740166882.67999983</v>
      </c>
      <c r="E33" s="79">
        <f>E34+E40+E41+E39</f>
        <v>653809614.98000002</v>
      </c>
      <c r="F33" s="76">
        <f t="shared" si="0"/>
        <v>113.20832023901049</v>
      </c>
      <c r="G33" s="76">
        <f t="shared" si="1"/>
        <v>41.022752017736686</v>
      </c>
      <c r="H33" s="73">
        <f t="shared" si="2"/>
        <v>38.026415112518883</v>
      </c>
    </row>
    <row r="34" spans="1:8" ht="46.5" customHeight="1">
      <c r="A34" s="46" t="s">
        <v>56</v>
      </c>
      <c r="B34" s="79">
        <f>B35+B36+B37+B38</f>
        <v>1804283833.4199998</v>
      </c>
      <c r="C34" s="79">
        <f>C35+C36+C37+C38</f>
        <v>1946454538.22</v>
      </c>
      <c r="D34" s="79">
        <f>D35+D36+D37+D38</f>
        <v>740318854.18999994</v>
      </c>
      <c r="E34" s="79">
        <f>E35+E36+E37+E38</f>
        <v>653168511.88999999</v>
      </c>
      <c r="F34" s="76">
        <f t="shared" si="0"/>
        <v>113.34270417412236</v>
      </c>
      <c r="G34" s="76">
        <f t="shared" si="1"/>
        <v>41.031174833880421</v>
      </c>
      <c r="H34" s="73">
        <f t="shared" si="2"/>
        <v>38.034222718965175</v>
      </c>
    </row>
    <row r="35" spans="1:8">
      <c r="A35" s="47" t="s">
        <v>57</v>
      </c>
      <c r="B35" s="81"/>
      <c r="C35" s="82">
        <v>2187360</v>
      </c>
      <c r="D35" s="135">
        <v>729120</v>
      </c>
      <c r="E35" s="82">
        <v>1002540</v>
      </c>
      <c r="F35" s="72"/>
      <c r="G35" s="72"/>
      <c r="H35" s="73"/>
    </row>
    <row r="36" spans="1:8" ht="26.25">
      <c r="A36" s="47" t="s">
        <v>58</v>
      </c>
      <c r="B36" s="81">
        <v>327601885.87</v>
      </c>
      <c r="C36" s="82">
        <v>427653145.43000001</v>
      </c>
      <c r="D36" s="135">
        <v>88071245.489999995</v>
      </c>
      <c r="E36" s="82">
        <v>84063779.5</v>
      </c>
      <c r="F36" s="72">
        <f t="shared" si="0"/>
        <v>104.76717322708527</v>
      </c>
      <c r="G36" s="72">
        <f t="shared" si="1"/>
        <v>26.883619810707899</v>
      </c>
      <c r="H36" s="73">
        <f t="shared" si="2"/>
        <v>20.594083413427356</v>
      </c>
    </row>
    <row r="37" spans="1:8">
      <c r="A37" s="47" t="s">
        <v>59</v>
      </c>
      <c r="B37" s="81">
        <v>1406942958.5</v>
      </c>
      <c r="C37" s="82">
        <v>1439026180.5</v>
      </c>
      <c r="D37" s="135">
        <v>627660079.26999998</v>
      </c>
      <c r="E37" s="82">
        <v>548092230.64999998</v>
      </c>
      <c r="F37" s="72">
        <f t="shared" si="0"/>
        <v>114.51723709450104</v>
      </c>
      <c r="G37" s="72">
        <f t="shared" si="1"/>
        <v>44.611622346024198</v>
      </c>
      <c r="H37" s="73">
        <f t="shared" si="2"/>
        <v>43.617002093173525</v>
      </c>
    </row>
    <row r="38" spans="1:8">
      <c r="A38" s="47" t="s">
        <v>60</v>
      </c>
      <c r="B38" s="81">
        <v>69738989.049999997</v>
      </c>
      <c r="C38" s="82">
        <v>77587852.290000007</v>
      </c>
      <c r="D38" s="135">
        <v>23858409.43</v>
      </c>
      <c r="E38" s="82">
        <v>20009961.739999998</v>
      </c>
      <c r="F38" s="72">
        <f t="shared" si="0"/>
        <v>119.23265891262021</v>
      </c>
      <c r="G38" s="72">
        <f t="shared" si="1"/>
        <v>34.21100557235566</v>
      </c>
      <c r="H38" s="73">
        <f t="shared" si="2"/>
        <v>30.750186692659643</v>
      </c>
    </row>
    <row r="39" spans="1:8">
      <c r="A39" s="47" t="s">
        <v>113</v>
      </c>
      <c r="B39" s="81"/>
      <c r="C39" s="82"/>
      <c r="D39" s="135"/>
      <c r="E39" s="82">
        <v>0</v>
      </c>
      <c r="F39" s="72"/>
      <c r="G39" s="72"/>
      <c r="H39" s="73"/>
    </row>
    <row r="40" spans="1:8" ht="51.75">
      <c r="A40" s="47" t="s">
        <v>62</v>
      </c>
      <c r="B40" s="81"/>
      <c r="C40" s="82"/>
      <c r="D40" s="135">
        <v>8468.93</v>
      </c>
      <c r="E40" s="82">
        <v>882041.69</v>
      </c>
      <c r="F40" s="72">
        <f t="shared" si="0"/>
        <v>0.96015076112785558</v>
      </c>
      <c r="G40" s="72"/>
      <c r="H40" s="73"/>
    </row>
    <row r="41" spans="1:8" ht="39">
      <c r="A41" s="47" t="s">
        <v>63</v>
      </c>
      <c r="B41" s="81"/>
      <c r="C41" s="82"/>
      <c r="D41" s="135">
        <v>-160440.44</v>
      </c>
      <c r="E41" s="82">
        <v>-240938.6</v>
      </c>
      <c r="F41" s="72">
        <f t="shared" si="0"/>
        <v>66.589761872941892</v>
      </c>
      <c r="G41" s="72"/>
      <c r="H41" s="73"/>
    </row>
    <row r="42" spans="1:8" s="7" customFormat="1" ht="14.25">
      <c r="A42" s="105" t="s">
        <v>64</v>
      </c>
      <c r="B42" s="106">
        <v>-45000000</v>
      </c>
      <c r="C42" s="106">
        <v>-52616840.109999999</v>
      </c>
      <c r="D42" s="106">
        <v>118910695.86</v>
      </c>
      <c r="E42" s="106">
        <v>64362429.030000001</v>
      </c>
      <c r="F42" s="107">
        <f t="shared" si="0"/>
        <v>184.75172185402525</v>
      </c>
      <c r="G42" s="107">
        <f t="shared" si="1"/>
        <v>-264.24599080000002</v>
      </c>
      <c r="H42" s="108">
        <f t="shared" si="2"/>
        <v>-225.99360891191304</v>
      </c>
    </row>
    <row r="43" spans="1:8">
      <c r="E43" s="101"/>
      <c r="F43" s="13"/>
    </row>
    <row r="44" spans="1:8">
      <c r="E44" s="101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workbookViewId="0">
      <pane xSplit="1" topLeftCell="B1" activePane="topRight" state="frozen"/>
      <selection activeCell="B1" sqref="B1"/>
      <selection pane="topRight" activeCell="H13" sqref="H13"/>
    </sheetView>
  </sheetViews>
  <sheetFormatPr defaultRowHeight="15" outlineLevelRow="3"/>
  <cols>
    <col min="1" max="1" width="62.85546875" style="2" customWidth="1"/>
    <col min="2" max="4" width="17.28515625" style="2" bestFit="1" customWidth="1"/>
    <col min="5" max="5" width="17.28515625" style="102" bestFit="1" customWidth="1"/>
    <col min="6" max="6" width="11.7109375" style="2" customWidth="1"/>
    <col min="7" max="7" width="9.28515625" style="2" customWidth="1"/>
    <col min="8" max="8" width="8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49" t="s">
        <v>130</v>
      </c>
      <c r="B1" s="149"/>
      <c r="C1" s="149"/>
      <c r="D1" s="149"/>
      <c r="E1" s="149"/>
      <c r="F1" s="149"/>
      <c r="G1" s="149"/>
      <c r="H1" s="149"/>
    </row>
    <row r="2" spans="1:8" ht="37.5" customHeight="1">
      <c r="A2" s="150" t="s">
        <v>2</v>
      </c>
      <c r="B2" s="151" t="s">
        <v>124</v>
      </c>
      <c r="C2" s="151"/>
      <c r="D2" s="152" t="s">
        <v>125</v>
      </c>
      <c r="E2" s="153" t="s">
        <v>109</v>
      </c>
      <c r="F2" s="150" t="s">
        <v>126</v>
      </c>
      <c r="G2" s="151" t="s">
        <v>127</v>
      </c>
      <c r="H2" s="151"/>
    </row>
    <row r="3" spans="1:8" ht="51" customHeight="1">
      <c r="A3" s="150"/>
      <c r="B3" s="134" t="s">
        <v>66</v>
      </c>
      <c r="C3" s="133" t="s">
        <v>67</v>
      </c>
      <c r="D3" s="152"/>
      <c r="E3" s="154"/>
      <c r="F3" s="150"/>
      <c r="G3" s="133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2616693376.4200001</v>
      </c>
      <c r="C4" s="69">
        <f>C5+C33</f>
        <v>2667955226.4699998</v>
      </c>
      <c r="D4" s="70">
        <f>D5+D33</f>
        <v>899045337.41999984</v>
      </c>
      <c r="E4" s="70">
        <f>E5+E33</f>
        <v>707625577.57999992</v>
      </c>
      <c r="F4" s="72">
        <f>D4/E4*100</f>
        <v>127.05099503251904</v>
      </c>
      <c r="G4" s="72">
        <f>D4/B4*100</f>
        <v>34.358069826661108</v>
      </c>
      <c r="H4" s="73">
        <f>D4/C4*100</f>
        <v>33.697916985268769</v>
      </c>
    </row>
    <row r="5" spans="1:8" s="7" customFormat="1" ht="15" customHeight="1" outlineLevel="1">
      <c r="A5" s="37" t="s">
        <v>6</v>
      </c>
      <c r="B5" s="74">
        <f>B6+B20</f>
        <v>812409543</v>
      </c>
      <c r="C5" s="74">
        <f>C6+C20</f>
        <v>813248051.88</v>
      </c>
      <c r="D5" s="70">
        <f>D6+D20</f>
        <v>285878809.19</v>
      </c>
      <c r="E5" s="70">
        <f>E6+E20</f>
        <v>182817649.78999999</v>
      </c>
      <c r="F5" s="76">
        <f t="shared" ref="F5:F42" si="0">D5/E5*100</f>
        <v>156.37374701971331</v>
      </c>
      <c r="G5" s="76">
        <f t="shared" ref="G5:G42" si="1">D5/B5*100</f>
        <v>35.189001859127593</v>
      </c>
      <c r="H5" s="73">
        <f t="shared" ref="H5:H42" si="2">D5/C5*100</f>
        <v>35.152719828732309</v>
      </c>
    </row>
    <row r="6" spans="1:8" s="7" customFormat="1" ht="15" customHeight="1" outlineLevel="1">
      <c r="A6" s="37" t="s">
        <v>7</v>
      </c>
      <c r="B6" s="74">
        <f>B7+B10+B11+B17+B18+B19</f>
        <v>761604198</v>
      </c>
      <c r="C6" s="74">
        <f>C7+C10+C11+C17+C18+C19</f>
        <v>761604198</v>
      </c>
      <c r="D6" s="70">
        <f>D7+D10+D11+D17+D18+D19</f>
        <v>267673919.93000001</v>
      </c>
      <c r="E6" s="70">
        <f>E7+E10+E11+E17+E18+E19</f>
        <v>166024213.34</v>
      </c>
      <c r="F6" s="76">
        <f t="shared" si="0"/>
        <v>161.2258323921898</v>
      </c>
      <c r="G6" s="76">
        <f t="shared" si="1"/>
        <v>35.146066767084704</v>
      </c>
      <c r="H6" s="73">
        <f t="shared" si="2"/>
        <v>35.146066767084704</v>
      </c>
    </row>
    <row r="7" spans="1:8" ht="15" customHeight="1" outlineLevel="2">
      <c r="A7" s="43" t="s">
        <v>9</v>
      </c>
      <c r="B7" s="77">
        <f>B8+B9</f>
        <v>527588199</v>
      </c>
      <c r="C7" s="77">
        <f>C8+C9</f>
        <v>527588199</v>
      </c>
      <c r="D7" s="66">
        <f>D8+D9</f>
        <v>149802849.62</v>
      </c>
      <c r="E7" s="66">
        <f>E8+E9</f>
        <v>118259793.65000001</v>
      </c>
      <c r="F7" s="72">
        <f t="shared" si="0"/>
        <v>126.67267969649463</v>
      </c>
      <c r="G7" s="72">
        <f t="shared" si="1"/>
        <v>28.393896964325393</v>
      </c>
      <c r="H7" s="73">
        <f t="shared" si="2"/>
        <v>28.393896964325393</v>
      </c>
    </row>
    <row r="8" spans="1:8" ht="15" customHeight="1" outlineLevel="3">
      <c r="A8" s="43" t="s">
        <v>11</v>
      </c>
      <c r="B8" s="77">
        <v>10656216</v>
      </c>
      <c r="C8" s="77">
        <v>10656216</v>
      </c>
      <c r="D8" s="66">
        <v>4037683.08</v>
      </c>
      <c r="E8" s="66">
        <v>2172973.2000000002</v>
      </c>
      <c r="F8" s="72">
        <f t="shared" si="0"/>
        <v>185.81375416871225</v>
      </c>
      <c r="G8" s="72">
        <f t="shared" si="1"/>
        <v>37.890401996355934</v>
      </c>
      <c r="H8" s="73">
        <f t="shared" si="2"/>
        <v>37.890401996355934</v>
      </c>
    </row>
    <row r="9" spans="1:8" ht="15" customHeight="1" outlineLevel="3">
      <c r="A9" s="43" t="s">
        <v>13</v>
      </c>
      <c r="B9" s="77">
        <v>516931983</v>
      </c>
      <c r="C9" s="77">
        <v>516931983</v>
      </c>
      <c r="D9" s="66">
        <v>145765166.53999999</v>
      </c>
      <c r="E9" s="66">
        <v>116086820.45</v>
      </c>
      <c r="F9" s="72">
        <f t="shared" si="0"/>
        <v>125.5656464488859</v>
      </c>
      <c r="G9" s="72">
        <f t="shared" si="1"/>
        <v>28.19813270095149</v>
      </c>
      <c r="H9" s="73">
        <f t="shared" si="2"/>
        <v>28.19813270095149</v>
      </c>
    </row>
    <row r="10" spans="1:8" ht="25.5" outlineLevel="2">
      <c r="A10" s="43" t="s">
        <v>15</v>
      </c>
      <c r="B10" s="77">
        <v>43871840.719999999</v>
      </c>
      <c r="C10" s="77">
        <v>43871840.719999999</v>
      </c>
      <c r="D10" s="66">
        <v>14295314.689999999</v>
      </c>
      <c r="E10" s="66">
        <v>9526799.5</v>
      </c>
      <c r="F10" s="72">
        <f t="shared" si="0"/>
        <v>150.05369526250655</v>
      </c>
      <c r="G10" s="72">
        <f t="shared" si="1"/>
        <v>32.584260098034015</v>
      </c>
      <c r="H10" s="73">
        <f>D10/C10*100</f>
        <v>32.584260098034015</v>
      </c>
    </row>
    <row r="11" spans="1:8" ht="15" customHeight="1" outlineLevel="2">
      <c r="A11" s="43" t="s">
        <v>17</v>
      </c>
      <c r="B11" s="77">
        <f>B12+B13+B14+B15+B16</f>
        <v>154949158.28</v>
      </c>
      <c r="C11" s="77">
        <f>C12+C13+C14+C15+C16</f>
        <v>154949158.28</v>
      </c>
      <c r="D11" s="66">
        <f>D12+D13+D14+D15+D16</f>
        <v>85011335.150000006</v>
      </c>
      <c r="E11" s="66">
        <f>E12+E13+E14+E15+E16</f>
        <v>30488540.09</v>
      </c>
      <c r="F11" s="72">
        <f t="shared" si="0"/>
        <v>278.83045530895407</v>
      </c>
      <c r="G11" s="72">
        <f t="shared" si="1"/>
        <v>54.864018684361461</v>
      </c>
      <c r="H11" s="73">
        <f t="shared" si="2"/>
        <v>54.864018684361461</v>
      </c>
    </row>
    <row r="12" spans="1:8" ht="25.5" customHeight="1" outlineLevel="3">
      <c r="A12" s="43" t="s">
        <v>19</v>
      </c>
      <c r="B12" s="77">
        <v>139182568</v>
      </c>
      <c r="C12" s="77">
        <v>139182568</v>
      </c>
      <c r="D12" s="66">
        <v>77439558.950000003</v>
      </c>
      <c r="E12" s="66">
        <v>19103145.32</v>
      </c>
      <c r="F12" s="72">
        <f t="shared" si="0"/>
        <v>405.37596114564866</v>
      </c>
      <c r="G12" s="72">
        <f t="shared" si="1"/>
        <v>55.63883470665666</v>
      </c>
      <c r="H12" s="73">
        <f t="shared" si="2"/>
        <v>55.63883470665666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8476</v>
      </c>
      <c r="E13" s="66">
        <v>84763.36</v>
      </c>
      <c r="F13" s="72">
        <f t="shared" si="0"/>
        <v>9.9996036023111863</v>
      </c>
      <c r="G13" s="72"/>
      <c r="H13" s="73"/>
    </row>
    <row r="14" spans="1:8" ht="15" customHeight="1" outlineLevel="3">
      <c r="A14" s="43" t="s">
        <v>23</v>
      </c>
      <c r="B14" s="77">
        <v>2529333</v>
      </c>
      <c r="C14" s="77">
        <v>2529333</v>
      </c>
      <c r="D14" s="66">
        <v>-1292612.8</v>
      </c>
      <c r="E14" s="66">
        <v>430222.18</v>
      </c>
      <c r="F14" s="72">
        <f t="shared" si="0"/>
        <v>-300.45238485844686</v>
      </c>
      <c r="G14" s="72">
        <f t="shared" si="1"/>
        <v>-51.104888126632595</v>
      </c>
      <c r="H14" s="73">
        <f t="shared" si="2"/>
        <v>-51.104888126632595</v>
      </c>
    </row>
    <row r="15" spans="1:8" ht="15" customHeight="1" outlineLevel="3">
      <c r="A15" s="43" t="s">
        <v>25</v>
      </c>
      <c r="B15" s="77">
        <v>13237257.279999999</v>
      </c>
      <c r="C15" s="77">
        <v>13237257.279999999</v>
      </c>
      <c r="D15" s="66">
        <v>8855913</v>
      </c>
      <c r="E15" s="66">
        <v>10870409.23</v>
      </c>
      <c r="F15" s="72">
        <f t="shared" si="0"/>
        <v>81.468073672512503</v>
      </c>
      <c r="G15" s="72">
        <f t="shared" si="1"/>
        <v>66.901419324834649</v>
      </c>
      <c r="H15" s="73">
        <f t="shared" si="2"/>
        <v>66.901419324834649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66"/>
      <c r="F16" s="72"/>
      <c r="G16" s="72"/>
      <c r="H16" s="73"/>
    </row>
    <row r="17" spans="1:8" ht="15" customHeight="1" outlineLevel="2">
      <c r="A17" s="43" t="s">
        <v>28</v>
      </c>
      <c r="B17" s="77">
        <v>19695000</v>
      </c>
      <c r="C17" s="77">
        <v>19695000</v>
      </c>
      <c r="D17" s="66">
        <v>8769035.5899999999</v>
      </c>
      <c r="E17" s="66">
        <v>4568234.68</v>
      </c>
      <c r="F17" s="72">
        <f t="shared" si="0"/>
        <v>191.95676676575644</v>
      </c>
      <c r="G17" s="72">
        <f t="shared" si="1"/>
        <v>44.524171566387402</v>
      </c>
      <c r="H17" s="73">
        <f t="shared" si="2"/>
        <v>44.524171566387402</v>
      </c>
    </row>
    <row r="18" spans="1:8" ht="15" customHeight="1" outlineLevel="2">
      <c r="A18" s="43" t="s">
        <v>30</v>
      </c>
      <c r="B18" s="77">
        <v>15500000</v>
      </c>
      <c r="C18" s="77">
        <v>15500000</v>
      </c>
      <c r="D18" s="66">
        <v>9795384.8800000008</v>
      </c>
      <c r="E18" s="66">
        <v>3180845.42</v>
      </c>
      <c r="F18" s="72">
        <f t="shared" si="0"/>
        <v>307.94910115437176</v>
      </c>
      <c r="G18" s="72">
        <f t="shared" si="1"/>
        <v>63.196031483870975</v>
      </c>
      <c r="H18" s="73">
        <f t="shared" si="2"/>
        <v>63.196031483870975</v>
      </c>
    </row>
    <row r="19" spans="1:8" ht="25.5" outlineLevel="2">
      <c r="A19" s="43" t="s">
        <v>31</v>
      </c>
      <c r="B19" s="77"/>
      <c r="C19" s="77"/>
      <c r="D19" s="66">
        <v>0</v>
      </c>
      <c r="E19" s="66">
        <v>0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50805345</v>
      </c>
      <c r="C20" s="74">
        <f>C21+C22+C23+C26+C28+C29</f>
        <v>51643853.880000003</v>
      </c>
      <c r="D20" s="70">
        <f>D21+D22+D23+D26+D28+D29</f>
        <v>18204889.259999998</v>
      </c>
      <c r="E20" s="70">
        <f>E21+E22+E23+E26+E28+E29</f>
        <v>16793436.449999999</v>
      </c>
      <c r="F20" s="76">
        <f t="shared" si="0"/>
        <v>108.40478846722286</v>
      </c>
      <c r="G20" s="76">
        <f t="shared" si="1"/>
        <v>35.832625996339559</v>
      </c>
      <c r="H20" s="73">
        <f t="shared" si="2"/>
        <v>35.250834111453031</v>
      </c>
    </row>
    <row r="21" spans="1:8" ht="25.5" outlineLevel="2">
      <c r="A21" s="43" t="s">
        <v>34</v>
      </c>
      <c r="B21" s="77">
        <v>11625490</v>
      </c>
      <c r="C21" s="77">
        <v>11625490</v>
      </c>
      <c r="D21" s="66">
        <v>3804988.02</v>
      </c>
      <c r="E21" s="66">
        <v>3261220.83</v>
      </c>
      <c r="F21" s="72">
        <f t="shared" si="0"/>
        <v>116.67373104568328</v>
      </c>
      <c r="G21" s="72">
        <f t="shared" si="1"/>
        <v>32.729700167476814</v>
      </c>
      <c r="H21" s="73">
        <f t="shared" si="2"/>
        <v>32.729700167476814</v>
      </c>
    </row>
    <row r="22" spans="1:8" outlineLevel="2">
      <c r="A22" s="43" t="s">
        <v>36</v>
      </c>
      <c r="B22" s="77">
        <v>1400000</v>
      </c>
      <c r="C22" s="77">
        <v>1400000</v>
      </c>
      <c r="D22" s="66">
        <v>976425.09</v>
      </c>
      <c r="E22" s="66">
        <v>879479.6</v>
      </c>
      <c r="F22" s="72">
        <f t="shared" si="0"/>
        <v>111.02305158641541</v>
      </c>
      <c r="G22" s="72">
        <f t="shared" si="1"/>
        <v>69.744649285714289</v>
      </c>
      <c r="H22" s="73">
        <f t="shared" si="2"/>
        <v>69.744649285714289</v>
      </c>
    </row>
    <row r="23" spans="1:8" ht="25.5" outlineLevel="2">
      <c r="A23" s="43" t="s">
        <v>38</v>
      </c>
      <c r="B23" s="77">
        <f>B24+B25</f>
        <v>25245841</v>
      </c>
      <c r="C23" s="77">
        <f>C24+C25</f>
        <v>25245841</v>
      </c>
      <c r="D23" s="66">
        <f>D24+D25</f>
        <v>8031934.3099999996</v>
      </c>
      <c r="E23" s="66">
        <f>E24+E25</f>
        <v>8172917.9799999995</v>
      </c>
      <c r="F23" s="72">
        <f t="shared" si="0"/>
        <v>98.274989785227234</v>
      </c>
      <c r="G23" s="72">
        <f t="shared" si="1"/>
        <v>31.81488115210739</v>
      </c>
      <c r="H23" s="73">
        <f t="shared" si="2"/>
        <v>31.81488115210739</v>
      </c>
    </row>
    <row r="24" spans="1:8" ht="15" customHeight="1" outlineLevel="3">
      <c r="A24" s="43" t="s">
        <v>40</v>
      </c>
      <c r="B24" s="77">
        <v>25245841</v>
      </c>
      <c r="C24" s="77">
        <v>25245841</v>
      </c>
      <c r="D24" s="66">
        <v>7921234.3099999996</v>
      </c>
      <c r="E24" s="66">
        <v>7907629.0499999998</v>
      </c>
      <c r="F24" s="72">
        <f t="shared" si="0"/>
        <v>100.17205232964234</v>
      </c>
      <c r="G24" s="72">
        <f t="shared" si="1"/>
        <v>31.376393085894822</v>
      </c>
      <c r="H24" s="73">
        <f t="shared" si="2"/>
        <v>31.376393085894822</v>
      </c>
    </row>
    <row r="25" spans="1:8" ht="15" customHeight="1" outlineLevel="3">
      <c r="A25" s="43" t="s">
        <v>42</v>
      </c>
      <c r="B25" s="77"/>
      <c r="C25" s="77"/>
      <c r="D25" s="66">
        <v>110700</v>
      </c>
      <c r="E25" s="66">
        <v>265288.93</v>
      </c>
      <c r="F25" s="72">
        <f t="shared" si="0"/>
        <v>41.728088691827438</v>
      </c>
      <c r="G25" s="72"/>
      <c r="H25" s="73"/>
    </row>
    <row r="26" spans="1:8" ht="25.5" customHeight="1" outlineLevel="2">
      <c r="A26" s="43" t="s">
        <v>44</v>
      </c>
      <c r="B26" s="77">
        <v>10334014</v>
      </c>
      <c r="C26" s="77">
        <v>10334014</v>
      </c>
      <c r="D26" s="66">
        <v>3017687.53</v>
      </c>
      <c r="E26" s="66">
        <v>3849243.58</v>
      </c>
      <c r="F26" s="72">
        <f t="shared" si="0"/>
        <v>78.396897137904688</v>
      </c>
      <c r="G26" s="72">
        <f t="shared" si="1"/>
        <v>29.201504178337672</v>
      </c>
      <c r="H26" s="73">
        <f t="shared" si="2"/>
        <v>29.201504178337672</v>
      </c>
    </row>
    <row r="27" spans="1:8" ht="25.5" outlineLevel="3">
      <c r="A27" s="43" t="s">
        <v>46</v>
      </c>
      <c r="B27" s="77">
        <v>10334014</v>
      </c>
      <c r="C27" s="77">
        <v>10334014</v>
      </c>
      <c r="D27" s="66">
        <v>3017687.53</v>
      </c>
      <c r="E27" s="66">
        <v>3849243.58</v>
      </c>
      <c r="F27" s="72">
        <f t="shared" si="0"/>
        <v>78.396897137904688</v>
      </c>
      <c r="G27" s="72">
        <f t="shared" si="1"/>
        <v>29.201504178337672</v>
      </c>
      <c r="H27" s="73">
        <f t="shared" si="2"/>
        <v>29.201504178337672</v>
      </c>
    </row>
    <row r="28" spans="1:8" outlineLevel="2">
      <c r="A28" s="43" t="s">
        <v>48</v>
      </c>
      <c r="B28" s="77">
        <v>2200000</v>
      </c>
      <c r="C28" s="77">
        <v>2200000</v>
      </c>
      <c r="D28" s="66">
        <v>2118288.6800000002</v>
      </c>
      <c r="E28" s="66">
        <v>733733.39</v>
      </c>
      <c r="F28" s="72">
        <f t="shared" si="0"/>
        <v>288.7000522083369</v>
      </c>
      <c r="G28" s="72">
        <f t="shared" si="1"/>
        <v>96.28584909090911</v>
      </c>
      <c r="H28" s="73">
        <f t="shared" si="2"/>
        <v>96.28584909090911</v>
      </c>
    </row>
    <row r="29" spans="1:8" ht="15" customHeight="1" outlineLevel="2">
      <c r="A29" s="43" t="s">
        <v>50</v>
      </c>
      <c r="B29" s="77">
        <f>B30+B31</f>
        <v>0</v>
      </c>
      <c r="C29" s="77">
        <f>C30+C31+C32</f>
        <v>838508.88</v>
      </c>
      <c r="D29" s="77">
        <f t="shared" ref="D29" si="3">D30+D31+D32</f>
        <v>255565.63</v>
      </c>
      <c r="E29" s="77">
        <f>E30+E31+E32</f>
        <v>-103158.93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938</v>
      </c>
      <c r="E30" s="66">
        <v>5999.52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252627.63</v>
      </c>
      <c r="E31" s="66">
        <v>-109158.45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>
        <v>838508.88</v>
      </c>
      <c r="D32" s="66">
        <v>2000</v>
      </c>
      <c r="E32" s="66">
        <v>0</v>
      </c>
      <c r="F32" s="72"/>
      <c r="G32" s="72"/>
      <c r="H32" s="73"/>
    </row>
    <row r="33" spans="1:8">
      <c r="A33" s="32" t="s">
        <v>55</v>
      </c>
      <c r="B33" s="79">
        <f>B34+B40+B41</f>
        <v>1804283833.4199998</v>
      </c>
      <c r="C33" s="79">
        <f>C34+C40+C41+C39</f>
        <v>1854707174.5899999</v>
      </c>
      <c r="D33" s="79">
        <f>D34+D40+D41+D39</f>
        <v>613166528.2299999</v>
      </c>
      <c r="E33" s="79">
        <f>E34+E40+E41+E39</f>
        <v>524807927.78999996</v>
      </c>
      <c r="F33" s="76">
        <f t="shared" si="0"/>
        <v>116.83636922408618</v>
      </c>
      <c r="G33" s="76">
        <f t="shared" si="1"/>
        <v>33.983928519037363</v>
      </c>
      <c r="H33" s="73">
        <f t="shared" si="2"/>
        <v>33.060018132810967</v>
      </c>
    </row>
    <row r="34" spans="1:8" ht="46.5" customHeight="1">
      <c r="A34" s="46" t="s">
        <v>56</v>
      </c>
      <c r="B34" s="79">
        <f>B35+B36+B37+B38</f>
        <v>1804283833.4199998</v>
      </c>
      <c r="C34" s="79">
        <f>C35+C36+C37+C38</f>
        <v>1854707174.5899999</v>
      </c>
      <c r="D34" s="79">
        <f>D35+D36+D37+D38</f>
        <v>613377398.51999998</v>
      </c>
      <c r="E34" s="79">
        <f>E35+E36+E37+E38</f>
        <v>524166824.69999999</v>
      </c>
      <c r="F34" s="76">
        <f t="shared" si="0"/>
        <v>117.01950020798407</v>
      </c>
      <c r="G34" s="76">
        <f t="shared" si="1"/>
        <v>33.995615720690132</v>
      </c>
      <c r="H34" s="73">
        <f t="shared" si="2"/>
        <v>33.071387598184749</v>
      </c>
    </row>
    <row r="35" spans="1:8">
      <c r="A35" s="47" t="s">
        <v>57</v>
      </c>
      <c r="B35" s="81"/>
      <c r="C35" s="82">
        <v>2187360</v>
      </c>
      <c r="D35" s="135">
        <v>729120</v>
      </c>
      <c r="E35" s="82">
        <v>820260</v>
      </c>
      <c r="F35" s="72"/>
      <c r="G35" s="72"/>
      <c r="H35" s="73"/>
    </row>
    <row r="36" spans="1:8" ht="26.25">
      <c r="A36" s="47" t="s">
        <v>58</v>
      </c>
      <c r="B36" s="81">
        <v>327601885.87</v>
      </c>
      <c r="C36" s="82">
        <v>336600679.30000001</v>
      </c>
      <c r="D36" s="135">
        <v>76149272.680000007</v>
      </c>
      <c r="E36" s="82">
        <v>72203940.420000002</v>
      </c>
      <c r="F36" s="72">
        <f t="shared" si="0"/>
        <v>105.46415089959157</v>
      </c>
      <c r="G36" s="72">
        <f t="shared" si="1"/>
        <v>23.244454920573261</v>
      </c>
      <c r="H36" s="73">
        <f t="shared" si="2"/>
        <v>22.623030006463807</v>
      </c>
    </row>
    <row r="37" spans="1:8">
      <c r="A37" s="47" t="s">
        <v>59</v>
      </c>
      <c r="B37" s="81">
        <v>1406942958.5</v>
      </c>
      <c r="C37" s="82">
        <v>1438513282.5</v>
      </c>
      <c r="D37" s="135">
        <v>514207456.92000002</v>
      </c>
      <c r="E37" s="82">
        <v>433801967.51999998</v>
      </c>
      <c r="F37" s="72">
        <f t="shared" si="0"/>
        <v>118.53506793887306</v>
      </c>
      <c r="G37" s="72">
        <f t="shared" si="1"/>
        <v>36.547853899366174</v>
      </c>
      <c r="H37" s="73">
        <f t="shared" si="2"/>
        <v>35.74575662077698</v>
      </c>
    </row>
    <row r="38" spans="1:8">
      <c r="A38" s="47" t="s">
        <v>60</v>
      </c>
      <c r="B38" s="81">
        <v>69738989.049999997</v>
      </c>
      <c r="C38" s="82">
        <v>77405852.790000007</v>
      </c>
      <c r="D38" s="135">
        <v>22291548.920000002</v>
      </c>
      <c r="E38" s="82">
        <v>17340656.760000002</v>
      </c>
      <c r="F38" s="72">
        <f t="shared" si="0"/>
        <v>128.55077652779744</v>
      </c>
      <c r="G38" s="72">
        <f t="shared" si="1"/>
        <v>31.964255897110689</v>
      </c>
      <c r="H38" s="73">
        <f t="shared" si="2"/>
        <v>28.798273149288043</v>
      </c>
    </row>
    <row r="39" spans="1:8">
      <c r="A39" s="47" t="s">
        <v>113</v>
      </c>
      <c r="B39" s="81"/>
      <c r="C39" s="82"/>
      <c r="D39" s="135">
        <v>-58898.78</v>
      </c>
      <c r="E39" s="82">
        <v>0</v>
      </c>
      <c r="F39" s="72"/>
      <c r="G39" s="72"/>
      <c r="H39" s="73"/>
    </row>
    <row r="40" spans="1:8" ht="51.75">
      <c r="A40" s="47" t="s">
        <v>62</v>
      </c>
      <c r="B40" s="81"/>
      <c r="C40" s="82"/>
      <c r="D40" s="135">
        <v>8468.93</v>
      </c>
      <c r="E40" s="82">
        <v>882041.69</v>
      </c>
      <c r="F40" s="72">
        <f t="shared" si="0"/>
        <v>0.96015076112785558</v>
      </c>
      <c r="G40" s="72"/>
      <c r="H40" s="73"/>
    </row>
    <row r="41" spans="1:8" ht="39">
      <c r="A41" s="47" t="s">
        <v>63</v>
      </c>
      <c r="B41" s="81"/>
      <c r="C41" s="82"/>
      <c r="D41" s="135">
        <v>-160440.44</v>
      </c>
      <c r="E41" s="82">
        <v>-240938.6</v>
      </c>
      <c r="F41" s="72">
        <f t="shared" si="0"/>
        <v>66.589761872941892</v>
      </c>
      <c r="G41" s="72"/>
      <c r="H41" s="73"/>
    </row>
    <row r="42" spans="1:8" s="7" customFormat="1" ht="14.25">
      <c r="A42" s="105" t="s">
        <v>64</v>
      </c>
      <c r="B42" s="106">
        <v>-45000000</v>
      </c>
      <c r="C42" s="106">
        <v>-52616840.109999999</v>
      </c>
      <c r="D42" s="106">
        <v>103937948.73999999</v>
      </c>
      <c r="E42" s="106">
        <v>14950881.4</v>
      </c>
      <c r="F42" s="107">
        <f t="shared" si="0"/>
        <v>695.19612897203501</v>
      </c>
      <c r="G42" s="107">
        <f t="shared" si="1"/>
        <v>-230.97321942222223</v>
      </c>
      <c r="H42" s="108">
        <f t="shared" si="2"/>
        <v>-197.53742057240387</v>
      </c>
    </row>
    <row r="43" spans="1:8">
      <c r="E43" s="101"/>
      <c r="F43" s="13"/>
    </row>
    <row r="44" spans="1:8">
      <c r="E44" s="101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workbookViewId="0">
      <pane xSplit="1" topLeftCell="B1" activePane="topRight" state="frozen"/>
      <selection activeCell="B1" sqref="B1"/>
      <selection pane="topRight" activeCell="E4" sqref="E4"/>
    </sheetView>
  </sheetViews>
  <sheetFormatPr defaultRowHeight="15" outlineLevelRow="3"/>
  <cols>
    <col min="1" max="1" width="62.85546875" style="2" customWidth="1"/>
    <col min="2" max="4" width="17.28515625" style="2" bestFit="1" customWidth="1"/>
    <col min="5" max="5" width="17.28515625" style="102" bestFit="1" customWidth="1"/>
    <col min="6" max="6" width="11.7109375" style="2" customWidth="1"/>
    <col min="7" max="7" width="9.28515625" style="2" customWidth="1"/>
    <col min="8" max="8" width="8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49" t="s">
        <v>129</v>
      </c>
      <c r="B1" s="149"/>
      <c r="C1" s="149"/>
      <c r="D1" s="149"/>
      <c r="E1" s="149"/>
      <c r="F1" s="149"/>
      <c r="G1" s="149"/>
      <c r="H1" s="149"/>
    </row>
    <row r="2" spans="1:8" ht="37.5" customHeight="1">
      <c r="A2" s="150" t="s">
        <v>2</v>
      </c>
      <c r="B2" s="151" t="s">
        <v>124</v>
      </c>
      <c r="C2" s="151"/>
      <c r="D2" s="152" t="s">
        <v>125</v>
      </c>
      <c r="E2" s="153" t="s">
        <v>109</v>
      </c>
      <c r="F2" s="150" t="s">
        <v>126</v>
      </c>
      <c r="G2" s="151" t="s">
        <v>127</v>
      </c>
      <c r="H2" s="151"/>
    </row>
    <row r="3" spans="1:8" ht="51" customHeight="1">
      <c r="A3" s="150"/>
      <c r="B3" s="130" t="s">
        <v>66</v>
      </c>
      <c r="C3" s="129" t="s">
        <v>67</v>
      </c>
      <c r="D3" s="152"/>
      <c r="E3" s="154"/>
      <c r="F3" s="150"/>
      <c r="G3" s="129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2616693376.4200001</v>
      </c>
      <c r="C4" s="69">
        <f>C5+C33</f>
        <v>2656697655.1700001</v>
      </c>
      <c r="D4" s="70">
        <f>D5+D33</f>
        <v>559917405.99000001</v>
      </c>
      <c r="E4" s="70">
        <f>E5+E33</f>
        <v>491493239.94999993</v>
      </c>
      <c r="F4" s="72">
        <f>D4/E4*100</f>
        <v>113.92169016342135</v>
      </c>
      <c r="G4" s="72">
        <f>D4/B4*100</f>
        <v>21.39789900626587</v>
      </c>
      <c r="H4" s="73">
        <f>D4/C4*100</f>
        <v>21.075691654275627</v>
      </c>
    </row>
    <row r="5" spans="1:8" s="7" customFormat="1" ht="15" customHeight="1" outlineLevel="1">
      <c r="A5" s="37" t="s">
        <v>6</v>
      </c>
      <c r="B5" s="74">
        <f>B6+B20</f>
        <v>812409543</v>
      </c>
      <c r="C5" s="74">
        <f>C6+C20</f>
        <v>812409543</v>
      </c>
      <c r="D5" s="70">
        <f>D6+D20</f>
        <v>163377341.59999996</v>
      </c>
      <c r="E5" s="70">
        <f>E6+E20</f>
        <v>137701514.41</v>
      </c>
      <c r="F5" s="76">
        <f t="shared" ref="F5:F42" si="0">D5/E5*100</f>
        <v>118.64600204290518</v>
      </c>
      <c r="G5" s="76">
        <f t="shared" ref="G5:G42" si="1">D5/B5*100</f>
        <v>20.110219409374906</v>
      </c>
      <c r="H5" s="73">
        <f t="shared" ref="H5:H42" si="2">D5/C5*100</f>
        <v>20.110219409374906</v>
      </c>
    </row>
    <row r="6" spans="1:8" s="7" customFormat="1" ht="15" customHeight="1" outlineLevel="1">
      <c r="A6" s="37" t="s">
        <v>7</v>
      </c>
      <c r="B6" s="74">
        <f>B7+B10+B11+B17+B18+B19</f>
        <v>761604198</v>
      </c>
      <c r="C6" s="74">
        <f>C7+C10+C11+C17+C18+C19</f>
        <v>761604198</v>
      </c>
      <c r="D6" s="70">
        <f>D7+D10+D11+D17+D18+D19</f>
        <v>150821385.30999997</v>
      </c>
      <c r="E6" s="70">
        <f>E7+E10+E11+E17+E18+E19</f>
        <v>125532706.53</v>
      </c>
      <c r="F6" s="76">
        <f t="shared" si="0"/>
        <v>120.14509164904881</v>
      </c>
      <c r="G6" s="76">
        <f t="shared" si="1"/>
        <v>19.80311895681016</v>
      </c>
      <c r="H6" s="73">
        <f t="shared" si="2"/>
        <v>19.80311895681016</v>
      </c>
    </row>
    <row r="7" spans="1:8" ht="15" customHeight="1" outlineLevel="2">
      <c r="A7" s="43" t="s">
        <v>9</v>
      </c>
      <c r="B7" s="77">
        <f>B8+B9</f>
        <v>527588199</v>
      </c>
      <c r="C7" s="77">
        <f>C8+C9</f>
        <v>527588199</v>
      </c>
      <c r="D7" s="66">
        <f>D8+D9</f>
        <v>105964225.03</v>
      </c>
      <c r="E7" s="66">
        <f>E8+E9</f>
        <v>85911326.160000011</v>
      </c>
      <c r="F7" s="72">
        <f t="shared" si="0"/>
        <v>123.34139136981051</v>
      </c>
      <c r="G7" s="72">
        <f t="shared" si="1"/>
        <v>20.084646554044703</v>
      </c>
      <c r="H7" s="73">
        <f t="shared" si="2"/>
        <v>20.084646554044703</v>
      </c>
    </row>
    <row r="8" spans="1:8" ht="15" customHeight="1" outlineLevel="3">
      <c r="A8" s="43" t="s">
        <v>11</v>
      </c>
      <c r="B8" s="77">
        <v>10656216</v>
      </c>
      <c r="C8" s="77">
        <v>10656216</v>
      </c>
      <c r="D8" s="66">
        <v>3203792.51</v>
      </c>
      <c r="E8" s="66">
        <v>2429766.04</v>
      </c>
      <c r="F8" s="72">
        <f t="shared" si="0"/>
        <v>131.85600824349325</v>
      </c>
      <c r="G8" s="72">
        <f t="shared" si="1"/>
        <v>30.065010975753491</v>
      </c>
      <c r="H8" s="73">
        <f t="shared" si="2"/>
        <v>30.065010975753491</v>
      </c>
    </row>
    <row r="9" spans="1:8" ht="15" customHeight="1" outlineLevel="3">
      <c r="A9" s="43" t="s">
        <v>13</v>
      </c>
      <c r="B9" s="77">
        <v>516931983</v>
      </c>
      <c r="C9" s="77">
        <v>516931983</v>
      </c>
      <c r="D9" s="66">
        <v>102760432.52</v>
      </c>
      <c r="E9" s="66">
        <v>83481560.120000005</v>
      </c>
      <c r="F9" s="72">
        <f t="shared" si="0"/>
        <v>123.09356985217778</v>
      </c>
      <c r="G9" s="72">
        <f t="shared" si="1"/>
        <v>19.878907844632241</v>
      </c>
      <c r="H9" s="73">
        <f t="shared" si="2"/>
        <v>19.878907844632241</v>
      </c>
    </row>
    <row r="10" spans="1:8" ht="25.5" outlineLevel="2">
      <c r="A10" s="43" t="s">
        <v>15</v>
      </c>
      <c r="B10" s="77">
        <v>43871840.719999999</v>
      </c>
      <c r="C10" s="77">
        <v>43871840.719999999</v>
      </c>
      <c r="D10" s="66">
        <v>10540854.66</v>
      </c>
      <c r="E10" s="66">
        <v>9526799.4700000007</v>
      </c>
      <c r="F10" s="72">
        <f t="shared" si="0"/>
        <v>110.64423779668367</v>
      </c>
      <c r="G10" s="72">
        <f t="shared" si="1"/>
        <v>24.026470024985084</v>
      </c>
      <c r="H10" s="73">
        <f>D10/C10*100</f>
        <v>24.026470024985084</v>
      </c>
    </row>
    <row r="11" spans="1:8" ht="15" customHeight="1" outlineLevel="2">
      <c r="A11" s="43" t="s">
        <v>17</v>
      </c>
      <c r="B11" s="77">
        <f>B12+B13+B14+B15+B16</f>
        <v>154949158.28</v>
      </c>
      <c r="C11" s="77">
        <f>C12+C13+C14+C15+C16</f>
        <v>154949158.28</v>
      </c>
      <c r="D11" s="66">
        <f>D12+D13+D14+D15+D16</f>
        <v>23014420.950000003</v>
      </c>
      <c r="E11" s="66">
        <f>E12+E13+E14+E15+E16</f>
        <v>22432598.420000002</v>
      </c>
      <c r="F11" s="72">
        <f t="shared" si="0"/>
        <v>102.59364750844588</v>
      </c>
      <c r="G11" s="72">
        <f t="shared" si="1"/>
        <v>14.852885427368326</v>
      </c>
      <c r="H11" s="73">
        <f t="shared" si="2"/>
        <v>14.852885427368326</v>
      </c>
    </row>
    <row r="12" spans="1:8" ht="25.5" customHeight="1" outlineLevel="3">
      <c r="A12" s="43" t="s">
        <v>19</v>
      </c>
      <c r="B12" s="77">
        <v>139182568</v>
      </c>
      <c r="C12" s="77">
        <v>139182568</v>
      </c>
      <c r="D12" s="66">
        <v>19297298.670000002</v>
      </c>
      <c r="E12" s="66">
        <v>14573233.32</v>
      </c>
      <c r="F12" s="72">
        <f t="shared" si="0"/>
        <v>132.41604142518457</v>
      </c>
      <c r="G12" s="72">
        <f t="shared" si="1"/>
        <v>13.864738197674296</v>
      </c>
      <c r="H12" s="73">
        <f t="shared" si="2"/>
        <v>13.864738197674296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66">
        <v>5129.7700000000004</v>
      </c>
      <c r="E13" s="66">
        <v>69806.36</v>
      </c>
      <c r="F13" s="72">
        <f t="shared" si="0"/>
        <v>7.3485711044093991</v>
      </c>
      <c r="G13" s="72" t="e">
        <f t="shared" si="1"/>
        <v>#DIV/0!</v>
      </c>
      <c r="H13" s="73" t="e">
        <f t="shared" si="2"/>
        <v>#DIV/0!</v>
      </c>
    </row>
    <row r="14" spans="1:8" ht="15" customHeight="1" outlineLevel="3">
      <c r="A14" s="43" t="s">
        <v>23</v>
      </c>
      <c r="B14" s="77">
        <v>2529333</v>
      </c>
      <c r="C14" s="77">
        <v>2529333</v>
      </c>
      <c r="D14" s="66">
        <v>-1375650.09</v>
      </c>
      <c r="E14" s="66">
        <v>362538.22</v>
      </c>
      <c r="F14" s="72">
        <f t="shared" si="0"/>
        <v>-379.4496729200028</v>
      </c>
      <c r="G14" s="72">
        <f t="shared" si="1"/>
        <v>-54.387859961499728</v>
      </c>
      <c r="H14" s="73">
        <f t="shared" si="2"/>
        <v>-54.387859961499728</v>
      </c>
    </row>
    <row r="15" spans="1:8" ht="15" customHeight="1" outlineLevel="3">
      <c r="A15" s="43" t="s">
        <v>25</v>
      </c>
      <c r="B15" s="77">
        <v>13237257.279999999</v>
      </c>
      <c r="C15" s="77">
        <v>13237257.279999999</v>
      </c>
      <c r="D15" s="66">
        <v>5087642.5999999996</v>
      </c>
      <c r="E15" s="66">
        <v>7427020.5199999996</v>
      </c>
      <c r="F15" s="72">
        <f t="shared" si="0"/>
        <v>68.501798080396298</v>
      </c>
      <c r="G15" s="72">
        <f t="shared" si="1"/>
        <v>38.434265440219647</v>
      </c>
      <c r="H15" s="73">
        <f t="shared" si="2"/>
        <v>38.434265440219647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66"/>
      <c r="F16" s="72"/>
      <c r="G16" s="72"/>
      <c r="H16" s="73"/>
    </row>
    <row r="17" spans="1:8" ht="15" customHeight="1" outlineLevel="2">
      <c r="A17" s="43" t="s">
        <v>28</v>
      </c>
      <c r="B17" s="77">
        <v>19695000</v>
      </c>
      <c r="C17" s="77">
        <v>19695000</v>
      </c>
      <c r="D17" s="66">
        <v>4338512.28</v>
      </c>
      <c r="E17" s="66">
        <v>5263289.16</v>
      </c>
      <c r="F17" s="72">
        <f t="shared" si="0"/>
        <v>82.429677490871512</v>
      </c>
      <c r="G17" s="72">
        <f t="shared" si="1"/>
        <v>22.028495963442499</v>
      </c>
      <c r="H17" s="73">
        <f t="shared" si="2"/>
        <v>22.028495963442499</v>
      </c>
    </row>
    <row r="18" spans="1:8" ht="15" customHeight="1" outlineLevel="2">
      <c r="A18" s="43" t="s">
        <v>30</v>
      </c>
      <c r="B18" s="77">
        <v>15500000</v>
      </c>
      <c r="C18" s="77">
        <v>15500000</v>
      </c>
      <c r="D18" s="66">
        <v>6963372.3899999997</v>
      </c>
      <c r="E18" s="66">
        <v>2398693.3199999998</v>
      </c>
      <c r="F18" s="72">
        <f t="shared" si="0"/>
        <v>290.29856930605871</v>
      </c>
      <c r="G18" s="72">
        <f t="shared" si="1"/>
        <v>44.924983161290321</v>
      </c>
      <c r="H18" s="73">
        <f t="shared" si="2"/>
        <v>44.924983161290321</v>
      </c>
    </row>
    <row r="19" spans="1:8" ht="25.5" outlineLevel="2">
      <c r="A19" s="43" t="s">
        <v>31</v>
      </c>
      <c r="B19" s="77"/>
      <c r="C19" s="77"/>
      <c r="D19" s="66">
        <v>0</v>
      </c>
      <c r="E19" s="66">
        <v>0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50805345</v>
      </c>
      <c r="C20" s="74">
        <f>C21+C22+C23+C26+C28+C29</f>
        <v>50805345</v>
      </c>
      <c r="D20" s="70">
        <f>D21+D22+D23+D26+D28+D29</f>
        <v>12555956.289999999</v>
      </c>
      <c r="E20" s="70">
        <f>E21+E22+E23+E26+E28+E29</f>
        <v>12168807.879999999</v>
      </c>
      <c r="F20" s="76">
        <f t="shared" si="0"/>
        <v>103.18148181660666</v>
      </c>
      <c r="G20" s="76">
        <f t="shared" si="1"/>
        <v>24.713849084185924</v>
      </c>
      <c r="H20" s="73">
        <f t="shared" si="2"/>
        <v>24.713849084185924</v>
      </c>
    </row>
    <row r="21" spans="1:8" ht="25.5" outlineLevel="2">
      <c r="A21" s="43" t="s">
        <v>34</v>
      </c>
      <c r="B21" s="77">
        <v>11625490</v>
      </c>
      <c r="C21" s="77">
        <v>11625490</v>
      </c>
      <c r="D21" s="66">
        <v>2745875.04</v>
      </c>
      <c r="E21" s="66">
        <v>2210335.31</v>
      </c>
      <c r="F21" s="72">
        <f t="shared" si="0"/>
        <v>124.2288908645268</v>
      </c>
      <c r="G21" s="72">
        <f t="shared" si="1"/>
        <v>23.619434879734101</v>
      </c>
      <c r="H21" s="73">
        <f t="shared" si="2"/>
        <v>23.619434879734101</v>
      </c>
    </row>
    <row r="22" spans="1:8" outlineLevel="2">
      <c r="A22" s="43" t="s">
        <v>36</v>
      </c>
      <c r="B22" s="77">
        <v>1400000</v>
      </c>
      <c r="C22" s="77">
        <v>1400000</v>
      </c>
      <c r="D22" s="66">
        <v>754145.54</v>
      </c>
      <c r="E22" s="66">
        <v>712423.92</v>
      </c>
      <c r="F22" s="72">
        <f t="shared" si="0"/>
        <v>105.8562912935321</v>
      </c>
      <c r="G22" s="72">
        <f t="shared" si="1"/>
        <v>53.867538571428575</v>
      </c>
      <c r="H22" s="73">
        <f t="shared" si="2"/>
        <v>53.867538571428575</v>
      </c>
    </row>
    <row r="23" spans="1:8" ht="25.5" outlineLevel="2">
      <c r="A23" s="43" t="s">
        <v>38</v>
      </c>
      <c r="B23" s="77">
        <f>B24+B25</f>
        <v>25245841</v>
      </c>
      <c r="C23" s="77">
        <f>C24+C25</f>
        <v>25245841</v>
      </c>
      <c r="D23" s="66">
        <f>D24+D25</f>
        <v>5901697.1699999999</v>
      </c>
      <c r="E23" s="66">
        <f>E24+E25</f>
        <v>6153009.1200000001</v>
      </c>
      <c r="F23" s="72">
        <f t="shared" si="0"/>
        <v>95.915625264017152</v>
      </c>
      <c r="G23" s="72">
        <f t="shared" si="1"/>
        <v>23.376908576743393</v>
      </c>
      <c r="H23" s="73">
        <f t="shared" si="2"/>
        <v>23.376908576743393</v>
      </c>
    </row>
    <row r="24" spans="1:8" ht="15" customHeight="1" outlineLevel="3">
      <c r="A24" s="43" t="s">
        <v>40</v>
      </c>
      <c r="B24" s="77">
        <v>25245841</v>
      </c>
      <c r="C24" s="77">
        <v>25245841</v>
      </c>
      <c r="D24" s="66">
        <v>5863447.1699999999</v>
      </c>
      <c r="E24" s="66">
        <v>5873303.8700000001</v>
      </c>
      <c r="F24" s="72">
        <f t="shared" si="0"/>
        <v>99.832177932247873</v>
      </c>
      <c r="G24" s="72">
        <f t="shared" si="1"/>
        <v>23.225398472564255</v>
      </c>
      <c r="H24" s="73">
        <f t="shared" si="2"/>
        <v>23.225398472564255</v>
      </c>
    </row>
    <row r="25" spans="1:8" ht="15" customHeight="1" outlineLevel="3">
      <c r="A25" s="43" t="s">
        <v>42</v>
      </c>
      <c r="B25" s="77"/>
      <c r="C25" s="77"/>
      <c r="D25" s="66">
        <v>38250</v>
      </c>
      <c r="E25" s="66">
        <v>279705.25</v>
      </c>
      <c r="F25" s="72">
        <f t="shared" si="0"/>
        <v>13.675109780742407</v>
      </c>
      <c r="G25" s="72"/>
      <c r="H25" s="73"/>
    </row>
    <row r="26" spans="1:8" ht="25.5" customHeight="1" outlineLevel="2">
      <c r="A26" s="43" t="s">
        <v>44</v>
      </c>
      <c r="B26" s="77">
        <v>10334014</v>
      </c>
      <c r="C26" s="77">
        <v>10334014</v>
      </c>
      <c r="D26" s="66">
        <v>1690352.28</v>
      </c>
      <c r="E26" s="66">
        <v>2549425.92</v>
      </c>
      <c r="F26" s="72">
        <f t="shared" si="0"/>
        <v>66.303251517894665</v>
      </c>
      <c r="G26" s="72">
        <f t="shared" si="1"/>
        <v>16.357170408323427</v>
      </c>
      <c r="H26" s="73">
        <f t="shared" si="2"/>
        <v>16.357170408323427</v>
      </c>
    </row>
    <row r="27" spans="1:8" ht="25.5" outlineLevel="3">
      <c r="A27" s="43" t="s">
        <v>46</v>
      </c>
      <c r="B27" s="77">
        <v>10334014</v>
      </c>
      <c r="C27" s="77">
        <v>10334014</v>
      </c>
      <c r="D27" s="66">
        <v>1690352.28</v>
      </c>
      <c r="E27" s="66">
        <v>2549425.92</v>
      </c>
      <c r="F27" s="72">
        <f t="shared" si="0"/>
        <v>66.303251517894665</v>
      </c>
      <c r="G27" s="72">
        <f t="shared" si="1"/>
        <v>16.357170408323427</v>
      </c>
      <c r="H27" s="73">
        <f t="shared" si="2"/>
        <v>16.357170408323427</v>
      </c>
    </row>
    <row r="28" spans="1:8" outlineLevel="2">
      <c r="A28" s="43" t="s">
        <v>48</v>
      </c>
      <c r="B28" s="77">
        <v>2200000</v>
      </c>
      <c r="C28" s="77">
        <v>2200000</v>
      </c>
      <c r="D28" s="66">
        <v>1237469.45</v>
      </c>
      <c r="E28" s="66">
        <v>672141.92</v>
      </c>
      <c r="F28" s="72">
        <f t="shared" si="0"/>
        <v>184.10835765161022</v>
      </c>
      <c r="G28" s="72">
        <f t="shared" si="1"/>
        <v>56.248611363636357</v>
      </c>
      <c r="H28" s="73">
        <f t="shared" si="2"/>
        <v>56.248611363636357</v>
      </c>
    </row>
    <row r="29" spans="1:8" ht="15" customHeight="1" outlineLevel="2">
      <c r="A29" s="43" t="s">
        <v>50</v>
      </c>
      <c r="B29" s="77">
        <f>B30+B31</f>
        <v>0</v>
      </c>
      <c r="C29" s="77">
        <f>C30+C31</f>
        <v>0</v>
      </c>
      <c r="D29" s="77">
        <f t="shared" ref="D29" si="3">D30+D31+D32</f>
        <v>226416.81</v>
      </c>
      <c r="E29" s="77">
        <f>E30+E31+E32</f>
        <v>-128528.31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8861.94</v>
      </c>
      <c r="E30" s="66">
        <v>6710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215554.87</v>
      </c>
      <c r="E31" s="66">
        <v>-135238.31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/>
      <c r="D32" s="66">
        <v>2000</v>
      </c>
      <c r="E32" s="66">
        <v>0</v>
      </c>
      <c r="F32" s="72"/>
      <c r="G32" s="72"/>
      <c r="H32" s="73"/>
    </row>
    <row r="33" spans="1:8">
      <c r="A33" s="32" t="s">
        <v>55</v>
      </c>
      <c r="B33" s="79">
        <f>B34+B40+B41</f>
        <v>1804283833.4199998</v>
      </c>
      <c r="C33" s="79">
        <f>C34+C40+C41+C39</f>
        <v>1844288112.1700001</v>
      </c>
      <c r="D33" s="79">
        <f>D34+D40+D41+D39</f>
        <v>396540064.39000005</v>
      </c>
      <c r="E33" s="79">
        <f>E34+E40+E41+E39</f>
        <v>353791725.53999996</v>
      </c>
      <c r="F33" s="76">
        <f t="shared" si="0"/>
        <v>112.08291086648575</v>
      </c>
      <c r="G33" s="76">
        <f t="shared" si="1"/>
        <v>21.977698688258087</v>
      </c>
      <c r="H33" s="73">
        <f t="shared" si="2"/>
        <v>21.500982507740002</v>
      </c>
    </row>
    <row r="34" spans="1:8" ht="46.5" customHeight="1">
      <c r="A34" s="46" t="s">
        <v>56</v>
      </c>
      <c r="B34" s="79">
        <f>B35+B36+B37+B38</f>
        <v>1804283833.4199998</v>
      </c>
      <c r="C34" s="79">
        <f>C35+C36+C37+C38</f>
        <v>1844288112.1700001</v>
      </c>
      <c r="D34" s="79">
        <f>D35+D36+D37+D38</f>
        <v>396692035.90000004</v>
      </c>
      <c r="E34" s="79">
        <f>E35+E36+E37+E38</f>
        <v>353294595.18000001</v>
      </c>
      <c r="F34" s="76">
        <f t="shared" si="0"/>
        <v>112.2836412761677</v>
      </c>
      <c r="G34" s="76">
        <f t="shared" si="1"/>
        <v>21.986121504401819</v>
      </c>
      <c r="H34" s="73">
        <f t="shared" si="2"/>
        <v>21.509222625376566</v>
      </c>
    </row>
    <row r="35" spans="1:8">
      <c r="A35" s="47" t="s">
        <v>57</v>
      </c>
      <c r="B35" s="81"/>
      <c r="C35" s="82">
        <v>2187360</v>
      </c>
      <c r="D35" s="135">
        <v>364560</v>
      </c>
      <c r="E35" s="82">
        <v>637980</v>
      </c>
      <c r="F35" s="72"/>
      <c r="G35" s="72"/>
      <c r="H35" s="73"/>
    </row>
    <row r="36" spans="1:8" ht="26.25">
      <c r="A36" s="47" t="s">
        <v>58</v>
      </c>
      <c r="B36" s="81">
        <v>327601885.87</v>
      </c>
      <c r="C36" s="82">
        <v>327202530.30000001</v>
      </c>
      <c r="D36" s="135">
        <v>62261207.350000001</v>
      </c>
      <c r="E36" s="82">
        <v>64108813.600000001</v>
      </c>
      <c r="F36" s="72">
        <f t="shared" si="0"/>
        <v>97.118015220921194</v>
      </c>
      <c r="G36" s="72">
        <f t="shared" si="1"/>
        <v>19.005143143378206</v>
      </c>
      <c r="H36" s="73">
        <f t="shared" si="2"/>
        <v>19.028339204136039</v>
      </c>
    </row>
    <row r="37" spans="1:8">
      <c r="A37" s="47" t="s">
        <v>59</v>
      </c>
      <c r="B37" s="81">
        <v>1406942958.5</v>
      </c>
      <c r="C37" s="82">
        <v>1438513282.5</v>
      </c>
      <c r="D37" s="135">
        <v>321506367.30000001</v>
      </c>
      <c r="E37" s="82">
        <v>278198645.38999999</v>
      </c>
      <c r="F37" s="72">
        <f t="shared" si="0"/>
        <v>115.56719366813881</v>
      </c>
      <c r="G37" s="72">
        <f t="shared" si="1"/>
        <v>22.851414505302419</v>
      </c>
      <c r="H37" s="73">
        <f t="shared" si="2"/>
        <v>22.349906060043629</v>
      </c>
    </row>
    <row r="38" spans="1:8">
      <c r="A38" s="47" t="s">
        <v>60</v>
      </c>
      <c r="B38" s="81">
        <v>69738989.049999997</v>
      </c>
      <c r="C38" s="82">
        <v>76384939.370000005</v>
      </c>
      <c r="D38" s="135">
        <v>12559901.25</v>
      </c>
      <c r="E38" s="82">
        <v>10349156.189999999</v>
      </c>
      <c r="F38" s="72">
        <f t="shared" si="0"/>
        <v>121.36159721056447</v>
      </c>
      <c r="G38" s="72">
        <f t="shared" si="1"/>
        <v>18.00986997530903</v>
      </c>
      <c r="H38" s="73">
        <f t="shared" si="2"/>
        <v>16.442902689444132</v>
      </c>
    </row>
    <row r="39" spans="1:8">
      <c r="A39" s="47" t="s">
        <v>113</v>
      </c>
      <c r="B39" s="81"/>
      <c r="C39" s="82"/>
      <c r="D39" s="135"/>
      <c r="E39" s="82">
        <v>-143972.73000000001</v>
      </c>
      <c r="F39" s="72">
        <f t="shared" si="0"/>
        <v>0</v>
      </c>
      <c r="G39" s="72"/>
      <c r="H39" s="73"/>
    </row>
    <row r="40" spans="1:8" ht="51.75">
      <c r="A40" s="47" t="s">
        <v>62</v>
      </c>
      <c r="B40" s="81"/>
      <c r="C40" s="82"/>
      <c r="D40" s="135">
        <v>8468.93</v>
      </c>
      <c r="E40" s="82">
        <v>882041.69</v>
      </c>
      <c r="F40" s="72">
        <f t="shared" si="0"/>
        <v>0.96015076112785558</v>
      </c>
      <c r="G40" s="72"/>
      <c r="H40" s="73"/>
    </row>
    <row r="41" spans="1:8" ht="39">
      <c r="A41" s="47" t="s">
        <v>63</v>
      </c>
      <c r="B41" s="81"/>
      <c r="C41" s="82"/>
      <c r="D41" s="135">
        <v>-160440.44</v>
      </c>
      <c r="E41" s="82">
        <v>-240938.6</v>
      </c>
      <c r="F41" s="72">
        <f t="shared" si="0"/>
        <v>66.589761872941892</v>
      </c>
      <c r="G41" s="72"/>
      <c r="H41" s="73"/>
    </row>
    <row r="42" spans="1:8" s="7" customFormat="1" ht="14.25">
      <c r="A42" s="105" t="s">
        <v>64</v>
      </c>
      <c r="B42" s="106">
        <v>-45000000</v>
      </c>
      <c r="C42" s="106">
        <v>-52616840.109999999</v>
      </c>
      <c r="D42" s="106">
        <v>13720096.1</v>
      </c>
      <c r="E42" s="106">
        <v>-1125156.0900000001</v>
      </c>
      <c r="F42" s="107">
        <f t="shared" si="0"/>
        <v>-1219.3949107985541</v>
      </c>
      <c r="G42" s="107">
        <f t="shared" si="1"/>
        <v>-30.489102444444445</v>
      </c>
      <c r="H42" s="108">
        <f t="shared" si="2"/>
        <v>-26.075484714241615</v>
      </c>
    </row>
    <row r="43" spans="1:8">
      <c r="E43" s="101"/>
      <c r="F43" s="13"/>
    </row>
    <row r="44" spans="1:8">
      <c r="E44" s="101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44"/>
  <sheetViews>
    <sheetView showGridLines="0" showZeros="0" workbookViewId="0">
      <pane xSplit="1" topLeftCell="B1" activePane="topRight" state="frozen"/>
      <selection activeCell="B1" sqref="B1"/>
      <selection pane="topRight" activeCell="F12" sqref="F12"/>
    </sheetView>
  </sheetViews>
  <sheetFormatPr defaultRowHeight="15" outlineLevelRow="3"/>
  <cols>
    <col min="1" max="1" width="62.85546875" style="2" customWidth="1"/>
    <col min="2" max="4" width="17.28515625" style="2" bestFit="1" customWidth="1"/>
    <col min="5" max="5" width="17.28515625" style="102" bestFit="1" customWidth="1"/>
    <col min="6" max="6" width="11.7109375" style="2" customWidth="1"/>
    <col min="7" max="7" width="9.28515625" style="2" customWidth="1"/>
    <col min="8" max="8" width="8.7109375" style="2" customWidth="1"/>
    <col min="9" max="254" width="9.140625" style="2"/>
    <col min="255" max="255" width="0" style="2" hidden="1" customWidth="1"/>
    <col min="256" max="256" width="62.85546875" style="2" customWidth="1"/>
    <col min="257" max="258" width="17.28515625" style="2" bestFit="1" customWidth="1"/>
    <col min="259" max="259" width="15.7109375" style="2" customWidth="1"/>
    <col min="260" max="261" width="17.28515625" style="2" bestFit="1" customWidth="1"/>
    <col min="262" max="262" width="15" style="2" customWidth="1"/>
    <col min="263" max="263" width="16.7109375" style="2" customWidth="1"/>
    <col min="264" max="264" width="14.7109375" style="2" customWidth="1"/>
    <col min="265" max="510" width="9.140625" style="2"/>
    <col min="511" max="511" width="0" style="2" hidden="1" customWidth="1"/>
    <col min="512" max="512" width="62.85546875" style="2" customWidth="1"/>
    <col min="513" max="514" width="17.28515625" style="2" bestFit="1" customWidth="1"/>
    <col min="515" max="515" width="15.7109375" style="2" customWidth="1"/>
    <col min="516" max="517" width="17.28515625" style="2" bestFit="1" customWidth="1"/>
    <col min="518" max="518" width="15" style="2" customWidth="1"/>
    <col min="519" max="519" width="16.7109375" style="2" customWidth="1"/>
    <col min="520" max="520" width="14.7109375" style="2" customWidth="1"/>
    <col min="521" max="766" width="9.140625" style="2"/>
    <col min="767" max="767" width="0" style="2" hidden="1" customWidth="1"/>
    <col min="768" max="768" width="62.85546875" style="2" customWidth="1"/>
    <col min="769" max="770" width="17.28515625" style="2" bestFit="1" customWidth="1"/>
    <col min="771" max="771" width="15.7109375" style="2" customWidth="1"/>
    <col min="772" max="773" width="17.28515625" style="2" bestFit="1" customWidth="1"/>
    <col min="774" max="774" width="15" style="2" customWidth="1"/>
    <col min="775" max="775" width="16.7109375" style="2" customWidth="1"/>
    <col min="776" max="776" width="14.7109375" style="2" customWidth="1"/>
    <col min="777" max="1022" width="9.140625" style="2"/>
    <col min="1023" max="1023" width="0" style="2" hidden="1" customWidth="1"/>
    <col min="1024" max="1024" width="62.85546875" style="2" customWidth="1"/>
    <col min="1025" max="1026" width="17.28515625" style="2" bestFit="1" customWidth="1"/>
    <col min="1027" max="1027" width="15.7109375" style="2" customWidth="1"/>
    <col min="1028" max="1029" width="17.28515625" style="2" bestFit="1" customWidth="1"/>
    <col min="1030" max="1030" width="15" style="2" customWidth="1"/>
    <col min="1031" max="1031" width="16.7109375" style="2" customWidth="1"/>
    <col min="1032" max="1032" width="14.7109375" style="2" customWidth="1"/>
    <col min="1033" max="1278" width="9.140625" style="2"/>
    <col min="1279" max="1279" width="0" style="2" hidden="1" customWidth="1"/>
    <col min="1280" max="1280" width="62.85546875" style="2" customWidth="1"/>
    <col min="1281" max="1282" width="17.28515625" style="2" bestFit="1" customWidth="1"/>
    <col min="1283" max="1283" width="15.7109375" style="2" customWidth="1"/>
    <col min="1284" max="1285" width="17.28515625" style="2" bestFit="1" customWidth="1"/>
    <col min="1286" max="1286" width="15" style="2" customWidth="1"/>
    <col min="1287" max="1287" width="16.7109375" style="2" customWidth="1"/>
    <col min="1288" max="1288" width="14.7109375" style="2" customWidth="1"/>
    <col min="1289" max="1534" width="9.140625" style="2"/>
    <col min="1535" max="1535" width="0" style="2" hidden="1" customWidth="1"/>
    <col min="1536" max="1536" width="62.85546875" style="2" customWidth="1"/>
    <col min="1537" max="1538" width="17.28515625" style="2" bestFit="1" customWidth="1"/>
    <col min="1539" max="1539" width="15.7109375" style="2" customWidth="1"/>
    <col min="1540" max="1541" width="17.28515625" style="2" bestFit="1" customWidth="1"/>
    <col min="1542" max="1542" width="15" style="2" customWidth="1"/>
    <col min="1543" max="1543" width="16.7109375" style="2" customWidth="1"/>
    <col min="1544" max="1544" width="14.7109375" style="2" customWidth="1"/>
    <col min="1545" max="1790" width="9.140625" style="2"/>
    <col min="1791" max="1791" width="0" style="2" hidden="1" customWidth="1"/>
    <col min="1792" max="1792" width="62.85546875" style="2" customWidth="1"/>
    <col min="1793" max="1794" width="17.28515625" style="2" bestFit="1" customWidth="1"/>
    <col min="1795" max="1795" width="15.7109375" style="2" customWidth="1"/>
    <col min="1796" max="1797" width="17.28515625" style="2" bestFit="1" customWidth="1"/>
    <col min="1798" max="1798" width="15" style="2" customWidth="1"/>
    <col min="1799" max="1799" width="16.7109375" style="2" customWidth="1"/>
    <col min="1800" max="1800" width="14.7109375" style="2" customWidth="1"/>
    <col min="1801" max="2046" width="9.140625" style="2"/>
    <col min="2047" max="2047" width="0" style="2" hidden="1" customWidth="1"/>
    <col min="2048" max="2048" width="62.85546875" style="2" customWidth="1"/>
    <col min="2049" max="2050" width="17.28515625" style="2" bestFit="1" customWidth="1"/>
    <col min="2051" max="2051" width="15.7109375" style="2" customWidth="1"/>
    <col min="2052" max="2053" width="17.28515625" style="2" bestFit="1" customWidth="1"/>
    <col min="2054" max="2054" width="15" style="2" customWidth="1"/>
    <col min="2055" max="2055" width="16.7109375" style="2" customWidth="1"/>
    <col min="2056" max="2056" width="14.7109375" style="2" customWidth="1"/>
    <col min="2057" max="2302" width="9.140625" style="2"/>
    <col min="2303" max="2303" width="0" style="2" hidden="1" customWidth="1"/>
    <col min="2304" max="2304" width="62.85546875" style="2" customWidth="1"/>
    <col min="2305" max="2306" width="17.28515625" style="2" bestFit="1" customWidth="1"/>
    <col min="2307" max="2307" width="15.7109375" style="2" customWidth="1"/>
    <col min="2308" max="2309" width="17.28515625" style="2" bestFit="1" customWidth="1"/>
    <col min="2310" max="2310" width="15" style="2" customWidth="1"/>
    <col min="2311" max="2311" width="16.7109375" style="2" customWidth="1"/>
    <col min="2312" max="2312" width="14.7109375" style="2" customWidth="1"/>
    <col min="2313" max="2558" width="9.140625" style="2"/>
    <col min="2559" max="2559" width="0" style="2" hidden="1" customWidth="1"/>
    <col min="2560" max="2560" width="62.85546875" style="2" customWidth="1"/>
    <col min="2561" max="2562" width="17.28515625" style="2" bestFit="1" customWidth="1"/>
    <col min="2563" max="2563" width="15.7109375" style="2" customWidth="1"/>
    <col min="2564" max="2565" width="17.28515625" style="2" bestFit="1" customWidth="1"/>
    <col min="2566" max="2566" width="15" style="2" customWidth="1"/>
    <col min="2567" max="2567" width="16.7109375" style="2" customWidth="1"/>
    <col min="2568" max="2568" width="14.7109375" style="2" customWidth="1"/>
    <col min="2569" max="2814" width="9.140625" style="2"/>
    <col min="2815" max="2815" width="0" style="2" hidden="1" customWidth="1"/>
    <col min="2816" max="2816" width="62.85546875" style="2" customWidth="1"/>
    <col min="2817" max="2818" width="17.28515625" style="2" bestFit="1" customWidth="1"/>
    <col min="2819" max="2819" width="15.7109375" style="2" customWidth="1"/>
    <col min="2820" max="2821" width="17.28515625" style="2" bestFit="1" customWidth="1"/>
    <col min="2822" max="2822" width="15" style="2" customWidth="1"/>
    <col min="2823" max="2823" width="16.7109375" style="2" customWidth="1"/>
    <col min="2824" max="2824" width="14.7109375" style="2" customWidth="1"/>
    <col min="2825" max="3070" width="9.140625" style="2"/>
    <col min="3071" max="3071" width="0" style="2" hidden="1" customWidth="1"/>
    <col min="3072" max="3072" width="62.85546875" style="2" customWidth="1"/>
    <col min="3073" max="3074" width="17.28515625" style="2" bestFit="1" customWidth="1"/>
    <col min="3075" max="3075" width="15.7109375" style="2" customWidth="1"/>
    <col min="3076" max="3077" width="17.28515625" style="2" bestFit="1" customWidth="1"/>
    <col min="3078" max="3078" width="15" style="2" customWidth="1"/>
    <col min="3079" max="3079" width="16.7109375" style="2" customWidth="1"/>
    <col min="3080" max="3080" width="14.7109375" style="2" customWidth="1"/>
    <col min="3081" max="3326" width="9.140625" style="2"/>
    <col min="3327" max="3327" width="0" style="2" hidden="1" customWidth="1"/>
    <col min="3328" max="3328" width="62.85546875" style="2" customWidth="1"/>
    <col min="3329" max="3330" width="17.28515625" style="2" bestFit="1" customWidth="1"/>
    <col min="3331" max="3331" width="15.7109375" style="2" customWidth="1"/>
    <col min="3332" max="3333" width="17.28515625" style="2" bestFit="1" customWidth="1"/>
    <col min="3334" max="3334" width="15" style="2" customWidth="1"/>
    <col min="3335" max="3335" width="16.7109375" style="2" customWidth="1"/>
    <col min="3336" max="3336" width="14.7109375" style="2" customWidth="1"/>
    <col min="3337" max="3582" width="9.140625" style="2"/>
    <col min="3583" max="3583" width="0" style="2" hidden="1" customWidth="1"/>
    <col min="3584" max="3584" width="62.85546875" style="2" customWidth="1"/>
    <col min="3585" max="3586" width="17.28515625" style="2" bestFit="1" customWidth="1"/>
    <col min="3587" max="3587" width="15.7109375" style="2" customWidth="1"/>
    <col min="3588" max="3589" width="17.28515625" style="2" bestFit="1" customWidth="1"/>
    <col min="3590" max="3590" width="15" style="2" customWidth="1"/>
    <col min="3591" max="3591" width="16.7109375" style="2" customWidth="1"/>
    <col min="3592" max="3592" width="14.7109375" style="2" customWidth="1"/>
    <col min="3593" max="3838" width="9.140625" style="2"/>
    <col min="3839" max="3839" width="0" style="2" hidden="1" customWidth="1"/>
    <col min="3840" max="3840" width="62.85546875" style="2" customWidth="1"/>
    <col min="3841" max="3842" width="17.28515625" style="2" bestFit="1" customWidth="1"/>
    <col min="3843" max="3843" width="15.7109375" style="2" customWidth="1"/>
    <col min="3844" max="3845" width="17.28515625" style="2" bestFit="1" customWidth="1"/>
    <col min="3846" max="3846" width="15" style="2" customWidth="1"/>
    <col min="3847" max="3847" width="16.7109375" style="2" customWidth="1"/>
    <col min="3848" max="3848" width="14.7109375" style="2" customWidth="1"/>
    <col min="3849" max="4094" width="9.140625" style="2"/>
    <col min="4095" max="4095" width="0" style="2" hidden="1" customWidth="1"/>
    <col min="4096" max="4096" width="62.85546875" style="2" customWidth="1"/>
    <col min="4097" max="4098" width="17.28515625" style="2" bestFit="1" customWidth="1"/>
    <col min="4099" max="4099" width="15.7109375" style="2" customWidth="1"/>
    <col min="4100" max="4101" width="17.28515625" style="2" bestFit="1" customWidth="1"/>
    <col min="4102" max="4102" width="15" style="2" customWidth="1"/>
    <col min="4103" max="4103" width="16.7109375" style="2" customWidth="1"/>
    <col min="4104" max="4104" width="14.7109375" style="2" customWidth="1"/>
    <col min="4105" max="4350" width="9.140625" style="2"/>
    <col min="4351" max="4351" width="0" style="2" hidden="1" customWidth="1"/>
    <col min="4352" max="4352" width="62.85546875" style="2" customWidth="1"/>
    <col min="4353" max="4354" width="17.28515625" style="2" bestFit="1" customWidth="1"/>
    <col min="4355" max="4355" width="15.7109375" style="2" customWidth="1"/>
    <col min="4356" max="4357" width="17.28515625" style="2" bestFit="1" customWidth="1"/>
    <col min="4358" max="4358" width="15" style="2" customWidth="1"/>
    <col min="4359" max="4359" width="16.7109375" style="2" customWidth="1"/>
    <col min="4360" max="4360" width="14.7109375" style="2" customWidth="1"/>
    <col min="4361" max="4606" width="9.140625" style="2"/>
    <col min="4607" max="4607" width="0" style="2" hidden="1" customWidth="1"/>
    <col min="4608" max="4608" width="62.85546875" style="2" customWidth="1"/>
    <col min="4609" max="4610" width="17.28515625" style="2" bestFit="1" customWidth="1"/>
    <col min="4611" max="4611" width="15.7109375" style="2" customWidth="1"/>
    <col min="4612" max="4613" width="17.28515625" style="2" bestFit="1" customWidth="1"/>
    <col min="4614" max="4614" width="15" style="2" customWidth="1"/>
    <col min="4615" max="4615" width="16.7109375" style="2" customWidth="1"/>
    <col min="4616" max="4616" width="14.7109375" style="2" customWidth="1"/>
    <col min="4617" max="4862" width="9.140625" style="2"/>
    <col min="4863" max="4863" width="0" style="2" hidden="1" customWidth="1"/>
    <col min="4864" max="4864" width="62.85546875" style="2" customWidth="1"/>
    <col min="4865" max="4866" width="17.28515625" style="2" bestFit="1" customWidth="1"/>
    <col min="4867" max="4867" width="15.7109375" style="2" customWidth="1"/>
    <col min="4868" max="4869" width="17.28515625" style="2" bestFit="1" customWidth="1"/>
    <col min="4870" max="4870" width="15" style="2" customWidth="1"/>
    <col min="4871" max="4871" width="16.7109375" style="2" customWidth="1"/>
    <col min="4872" max="4872" width="14.7109375" style="2" customWidth="1"/>
    <col min="4873" max="5118" width="9.140625" style="2"/>
    <col min="5119" max="5119" width="0" style="2" hidden="1" customWidth="1"/>
    <col min="5120" max="5120" width="62.85546875" style="2" customWidth="1"/>
    <col min="5121" max="5122" width="17.28515625" style="2" bestFit="1" customWidth="1"/>
    <col min="5123" max="5123" width="15.7109375" style="2" customWidth="1"/>
    <col min="5124" max="5125" width="17.28515625" style="2" bestFit="1" customWidth="1"/>
    <col min="5126" max="5126" width="15" style="2" customWidth="1"/>
    <col min="5127" max="5127" width="16.7109375" style="2" customWidth="1"/>
    <col min="5128" max="5128" width="14.7109375" style="2" customWidth="1"/>
    <col min="5129" max="5374" width="9.140625" style="2"/>
    <col min="5375" max="5375" width="0" style="2" hidden="1" customWidth="1"/>
    <col min="5376" max="5376" width="62.85546875" style="2" customWidth="1"/>
    <col min="5377" max="5378" width="17.28515625" style="2" bestFit="1" customWidth="1"/>
    <col min="5379" max="5379" width="15.7109375" style="2" customWidth="1"/>
    <col min="5380" max="5381" width="17.28515625" style="2" bestFit="1" customWidth="1"/>
    <col min="5382" max="5382" width="15" style="2" customWidth="1"/>
    <col min="5383" max="5383" width="16.7109375" style="2" customWidth="1"/>
    <col min="5384" max="5384" width="14.7109375" style="2" customWidth="1"/>
    <col min="5385" max="5630" width="9.140625" style="2"/>
    <col min="5631" max="5631" width="0" style="2" hidden="1" customWidth="1"/>
    <col min="5632" max="5632" width="62.85546875" style="2" customWidth="1"/>
    <col min="5633" max="5634" width="17.28515625" style="2" bestFit="1" customWidth="1"/>
    <col min="5635" max="5635" width="15.7109375" style="2" customWidth="1"/>
    <col min="5636" max="5637" width="17.28515625" style="2" bestFit="1" customWidth="1"/>
    <col min="5638" max="5638" width="15" style="2" customWidth="1"/>
    <col min="5639" max="5639" width="16.7109375" style="2" customWidth="1"/>
    <col min="5640" max="5640" width="14.7109375" style="2" customWidth="1"/>
    <col min="5641" max="5886" width="9.140625" style="2"/>
    <col min="5887" max="5887" width="0" style="2" hidden="1" customWidth="1"/>
    <col min="5888" max="5888" width="62.85546875" style="2" customWidth="1"/>
    <col min="5889" max="5890" width="17.28515625" style="2" bestFit="1" customWidth="1"/>
    <col min="5891" max="5891" width="15.7109375" style="2" customWidth="1"/>
    <col min="5892" max="5893" width="17.28515625" style="2" bestFit="1" customWidth="1"/>
    <col min="5894" max="5894" width="15" style="2" customWidth="1"/>
    <col min="5895" max="5895" width="16.7109375" style="2" customWidth="1"/>
    <col min="5896" max="5896" width="14.7109375" style="2" customWidth="1"/>
    <col min="5897" max="6142" width="9.140625" style="2"/>
    <col min="6143" max="6143" width="0" style="2" hidden="1" customWidth="1"/>
    <col min="6144" max="6144" width="62.85546875" style="2" customWidth="1"/>
    <col min="6145" max="6146" width="17.28515625" style="2" bestFit="1" customWidth="1"/>
    <col min="6147" max="6147" width="15.7109375" style="2" customWidth="1"/>
    <col min="6148" max="6149" width="17.28515625" style="2" bestFit="1" customWidth="1"/>
    <col min="6150" max="6150" width="15" style="2" customWidth="1"/>
    <col min="6151" max="6151" width="16.7109375" style="2" customWidth="1"/>
    <col min="6152" max="6152" width="14.7109375" style="2" customWidth="1"/>
    <col min="6153" max="6398" width="9.140625" style="2"/>
    <col min="6399" max="6399" width="0" style="2" hidden="1" customWidth="1"/>
    <col min="6400" max="6400" width="62.85546875" style="2" customWidth="1"/>
    <col min="6401" max="6402" width="17.28515625" style="2" bestFit="1" customWidth="1"/>
    <col min="6403" max="6403" width="15.7109375" style="2" customWidth="1"/>
    <col min="6404" max="6405" width="17.28515625" style="2" bestFit="1" customWidth="1"/>
    <col min="6406" max="6406" width="15" style="2" customWidth="1"/>
    <col min="6407" max="6407" width="16.7109375" style="2" customWidth="1"/>
    <col min="6408" max="6408" width="14.7109375" style="2" customWidth="1"/>
    <col min="6409" max="6654" width="9.140625" style="2"/>
    <col min="6655" max="6655" width="0" style="2" hidden="1" customWidth="1"/>
    <col min="6656" max="6656" width="62.85546875" style="2" customWidth="1"/>
    <col min="6657" max="6658" width="17.28515625" style="2" bestFit="1" customWidth="1"/>
    <col min="6659" max="6659" width="15.7109375" style="2" customWidth="1"/>
    <col min="6660" max="6661" width="17.28515625" style="2" bestFit="1" customWidth="1"/>
    <col min="6662" max="6662" width="15" style="2" customWidth="1"/>
    <col min="6663" max="6663" width="16.7109375" style="2" customWidth="1"/>
    <col min="6664" max="6664" width="14.7109375" style="2" customWidth="1"/>
    <col min="6665" max="6910" width="9.140625" style="2"/>
    <col min="6911" max="6911" width="0" style="2" hidden="1" customWidth="1"/>
    <col min="6912" max="6912" width="62.85546875" style="2" customWidth="1"/>
    <col min="6913" max="6914" width="17.28515625" style="2" bestFit="1" customWidth="1"/>
    <col min="6915" max="6915" width="15.7109375" style="2" customWidth="1"/>
    <col min="6916" max="6917" width="17.28515625" style="2" bestFit="1" customWidth="1"/>
    <col min="6918" max="6918" width="15" style="2" customWidth="1"/>
    <col min="6919" max="6919" width="16.7109375" style="2" customWidth="1"/>
    <col min="6920" max="6920" width="14.7109375" style="2" customWidth="1"/>
    <col min="6921" max="7166" width="9.140625" style="2"/>
    <col min="7167" max="7167" width="0" style="2" hidden="1" customWidth="1"/>
    <col min="7168" max="7168" width="62.85546875" style="2" customWidth="1"/>
    <col min="7169" max="7170" width="17.28515625" style="2" bestFit="1" customWidth="1"/>
    <col min="7171" max="7171" width="15.7109375" style="2" customWidth="1"/>
    <col min="7172" max="7173" width="17.28515625" style="2" bestFit="1" customWidth="1"/>
    <col min="7174" max="7174" width="15" style="2" customWidth="1"/>
    <col min="7175" max="7175" width="16.7109375" style="2" customWidth="1"/>
    <col min="7176" max="7176" width="14.7109375" style="2" customWidth="1"/>
    <col min="7177" max="7422" width="9.140625" style="2"/>
    <col min="7423" max="7423" width="0" style="2" hidden="1" customWidth="1"/>
    <col min="7424" max="7424" width="62.85546875" style="2" customWidth="1"/>
    <col min="7425" max="7426" width="17.28515625" style="2" bestFit="1" customWidth="1"/>
    <col min="7427" max="7427" width="15.7109375" style="2" customWidth="1"/>
    <col min="7428" max="7429" width="17.28515625" style="2" bestFit="1" customWidth="1"/>
    <col min="7430" max="7430" width="15" style="2" customWidth="1"/>
    <col min="7431" max="7431" width="16.7109375" style="2" customWidth="1"/>
    <col min="7432" max="7432" width="14.7109375" style="2" customWidth="1"/>
    <col min="7433" max="7678" width="9.140625" style="2"/>
    <col min="7679" max="7679" width="0" style="2" hidden="1" customWidth="1"/>
    <col min="7680" max="7680" width="62.85546875" style="2" customWidth="1"/>
    <col min="7681" max="7682" width="17.28515625" style="2" bestFit="1" customWidth="1"/>
    <col min="7683" max="7683" width="15.7109375" style="2" customWidth="1"/>
    <col min="7684" max="7685" width="17.28515625" style="2" bestFit="1" customWidth="1"/>
    <col min="7686" max="7686" width="15" style="2" customWidth="1"/>
    <col min="7687" max="7687" width="16.7109375" style="2" customWidth="1"/>
    <col min="7688" max="7688" width="14.7109375" style="2" customWidth="1"/>
    <col min="7689" max="7934" width="9.140625" style="2"/>
    <col min="7935" max="7935" width="0" style="2" hidden="1" customWidth="1"/>
    <col min="7936" max="7936" width="62.85546875" style="2" customWidth="1"/>
    <col min="7937" max="7938" width="17.28515625" style="2" bestFit="1" customWidth="1"/>
    <col min="7939" max="7939" width="15.7109375" style="2" customWidth="1"/>
    <col min="7940" max="7941" width="17.28515625" style="2" bestFit="1" customWidth="1"/>
    <col min="7942" max="7942" width="15" style="2" customWidth="1"/>
    <col min="7943" max="7943" width="16.7109375" style="2" customWidth="1"/>
    <col min="7944" max="7944" width="14.7109375" style="2" customWidth="1"/>
    <col min="7945" max="8190" width="9.140625" style="2"/>
    <col min="8191" max="8191" width="0" style="2" hidden="1" customWidth="1"/>
    <col min="8192" max="8192" width="62.85546875" style="2" customWidth="1"/>
    <col min="8193" max="8194" width="17.28515625" style="2" bestFit="1" customWidth="1"/>
    <col min="8195" max="8195" width="15.7109375" style="2" customWidth="1"/>
    <col min="8196" max="8197" width="17.28515625" style="2" bestFit="1" customWidth="1"/>
    <col min="8198" max="8198" width="15" style="2" customWidth="1"/>
    <col min="8199" max="8199" width="16.7109375" style="2" customWidth="1"/>
    <col min="8200" max="8200" width="14.7109375" style="2" customWidth="1"/>
    <col min="8201" max="8446" width="9.140625" style="2"/>
    <col min="8447" max="8447" width="0" style="2" hidden="1" customWidth="1"/>
    <col min="8448" max="8448" width="62.85546875" style="2" customWidth="1"/>
    <col min="8449" max="8450" width="17.28515625" style="2" bestFit="1" customWidth="1"/>
    <col min="8451" max="8451" width="15.7109375" style="2" customWidth="1"/>
    <col min="8452" max="8453" width="17.28515625" style="2" bestFit="1" customWidth="1"/>
    <col min="8454" max="8454" width="15" style="2" customWidth="1"/>
    <col min="8455" max="8455" width="16.7109375" style="2" customWidth="1"/>
    <col min="8456" max="8456" width="14.7109375" style="2" customWidth="1"/>
    <col min="8457" max="8702" width="9.140625" style="2"/>
    <col min="8703" max="8703" width="0" style="2" hidden="1" customWidth="1"/>
    <col min="8704" max="8704" width="62.85546875" style="2" customWidth="1"/>
    <col min="8705" max="8706" width="17.28515625" style="2" bestFit="1" customWidth="1"/>
    <col min="8707" max="8707" width="15.7109375" style="2" customWidth="1"/>
    <col min="8708" max="8709" width="17.28515625" style="2" bestFit="1" customWidth="1"/>
    <col min="8710" max="8710" width="15" style="2" customWidth="1"/>
    <col min="8711" max="8711" width="16.7109375" style="2" customWidth="1"/>
    <col min="8712" max="8712" width="14.7109375" style="2" customWidth="1"/>
    <col min="8713" max="8958" width="9.140625" style="2"/>
    <col min="8959" max="8959" width="0" style="2" hidden="1" customWidth="1"/>
    <col min="8960" max="8960" width="62.85546875" style="2" customWidth="1"/>
    <col min="8961" max="8962" width="17.28515625" style="2" bestFit="1" customWidth="1"/>
    <col min="8963" max="8963" width="15.7109375" style="2" customWidth="1"/>
    <col min="8964" max="8965" width="17.28515625" style="2" bestFit="1" customWidth="1"/>
    <col min="8966" max="8966" width="15" style="2" customWidth="1"/>
    <col min="8967" max="8967" width="16.7109375" style="2" customWidth="1"/>
    <col min="8968" max="8968" width="14.7109375" style="2" customWidth="1"/>
    <col min="8969" max="9214" width="9.140625" style="2"/>
    <col min="9215" max="9215" width="0" style="2" hidden="1" customWidth="1"/>
    <col min="9216" max="9216" width="62.85546875" style="2" customWidth="1"/>
    <col min="9217" max="9218" width="17.28515625" style="2" bestFit="1" customWidth="1"/>
    <col min="9219" max="9219" width="15.7109375" style="2" customWidth="1"/>
    <col min="9220" max="9221" width="17.28515625" style="2" bestFit="1" customWidth="1"/>
    <col min="9222" max="9222" width="15" style="2" customWidth="1"/>
    <col min="9223" max="9223" width="16.7109375" style="2" customWidth="1"/>
    <col min="9224" max="9224" width="14.7109375" style="2" customWidth="1"/>
    <col min="9225" max="9470" width="9.140625" style="2"/>
    <col min="9471" max="9471" width="0" style="2" hidden="1" customWidth="1"/>
    <col min="9472" max="9472" width="62.85546875" style="2" customWidth="1"/>
    <col min="9473" max="9474" width="17.28515625" style="2" bestFit="1" customWidth="1"/>
    <col min="9475" max="9475" width="15.7109375" style="2" customWidth="1"/>
    <col min="9476" max="9477" width="17.28515625" style="2" bestFit="1" customWidth="1"/>
    <col min="9478" max="9478" width="15" style="2" customWidth="1"/>
    <col min="9479" max="9479" width="16.7109375" style="2" customWidth="1"/>
    <col min="9480" max="9480" width="14.7109375" style="2" customWidth="1"/>
    <col min="9481" max="9726" width="9.140625" style="2"/>
    <col min="9727" max="9727" width="0" style="2" hidden="1" customWidth="1"/>
    <col min="9728" max="9728" width="62.85546875" style="2" customWidth="1"/>
    <col min="9729" max="9730" width="17.28515625" style="2" bestFit="1" customWidth="1"/>
    <col min="9731" max="9731" width="15.7109375" style="2" customWidth="1"/>
    <col min="9732" max="9733" width="17.28515625" style="2" bestFit="1" customWidth="1"/>
    <col min="9734" max="9734" width="15" style="2" customWidth="1"/>
    <col min="9735" max="9735" width="16.7109375" style="2" customWidth="1"/>
    <col min="9736" max="9736" width="14.7109375" style="2" customWidth="1"/>
    <col min="9737" max="9982" width="9.140625" style="2"/>
    <col min="9983" max="9983" width="0" style="2" hidden="1" customWidth="1"/>
    <col min="9984" max="9984" width="62.85546875" style="2" customWidth="1"/>
    <col min="9985" max="9986" width="17.28515625" style="2" bestFit="1" customWidth="1"/>
    <col min="9987" max="9987" width="15.7109375" style="2" customWidth="1"/>
    <col min="9988" max="9989" width="17.28515625" style="2" bestFit="1" customWidth="1"/>
    <col min="9990" max="9990" width="15" style="2" customWidth="1"/>
    <col min="9991" max="9991" width="16.7109375" style="2" customWidth="1"/>
    <col min="9992" max="9992" width="14.7109375" style="2" customWidth="1"/>
    <col min="9993" max="10238" width="9.140625" style="2"/>
    <col min="10239" max="10239" width="0" style="2" hidden="1" customWidth="1"/>
    <col min="10240" max="10240" width="62.85546875" style="2" customWidth="1"/>
    <col min="10241" max="10242" width="17.28515625" style="2" bestFit="1" customWidth="1"/>
    <col min="10243" max="10243" width="15.7109375" style="2" customWidth="1"/>
    <col min="10244" max="10245" width="17.28515625" style="2" bestFit="1" customWidth="1"/>
    <col min="10246" max="10246" width="15" style="2" customWidth="1"/>
    <col min="10247" max="10247" width="16.7109375" style="2" customWidth="1"/>
    <col min="10248" max="10248" width="14.7109375" style="2" customWidth="1"/>
    <col min="10249" max="10494" width="9.140625" style="2"/>
    <col min="10495" max="10495" width="0" style="2" hidden="1" customWidth="1"/>
    <col min="10496" max="10496" width="62.85546875" style="2" customWidth="1"/>
    <col min="10497" max="10498" width="17.28515625" style="2" bestFit="1" customWidth="1"/>
    <col min="10499" max="10499" width="15.7109375" style="2" customWidth="1"/>
    <col min="10500" max="10501" width="17.28515625" style="2" bestFit="1" customWidth="1"/>
    <col min="10502" max="10502" width="15" style="2" customWidth="1"/>
    <col min="10503" max="10503" width="16.7109375" style="2" customWidth="1"/>
    <col min="10504" max="10504" width="14.7109375" style="2" customWidth="1"/>
    <col min="10505" max="10750" width="9.140625" style="2"/>
    <col min="10751" max="10751" width="0" style="2" hidden="1" customWidth="1"/>
    <col min="10752" max="10752" width="62.85546875" style="2" customWidth="1"/>
    <col min="10753" max="10754" width="17.28515625" style="2" bestFit="1" customWidth="1"/>
    <col min="10755" max="10755" width="15.7109375" style="2" customWidth="1"/>
    <col min="10756" max="10757" width="17.28515625" style="2" bestFit="1" customWidth="1"/>
    <col min="10758" max="10758" width="15" style="2" customWidth="1"/>
    <col min="10759" max="10759" width="16.7109375" style="2" customWidth="1"/>
    <col min="10760" max="10760" width="14.7109375" style="2" customWidth="1"/>
    <col min="10761" max="11006" width="9.140625" style="2"/>
    <col min="11007" max="11007" width="0" style="2" hidden="1" customWidth="1"/>
    <col min="11008" max="11008" width="62.85546875" style="2" customWidth="1"/>
    <col min="11009" max="11010" width="17.28515625" style="2" bestFit="1" customWidth="1"/>
    <col min="11011" max="11011" width="15.7109375" style="2" customWidth="1"/>
    <col min="11012" max="11013" width="17.28515625" style="2" bestFit="1" customWidth="1"/>
    <col min="11014" max="11014" width="15" style="2" customWidth="1"/>
    <col min="11015" max="11015" width="16.7109375" style="2" customWidth="1"/>
    <col min="11016" max="11016" width="14.7109375" style="2" customWidth="1"/>
    <col min="11017" max="11262" width="9.140625" style="2"/>
    <col min="11263" max="11263" width="0" style="2" hidden="1" customWidth="1"/>
    <col min="11264" max="11264" width="62.85546875" style="2" customWidth="1"/>
    <col min="11265" max="11266" width="17.28515625" style="2" bestFit="1" customWidth="1"/>
    <col min="11267" max="11267" width="15.7109375" style="2" customWidth="1"/>
    <col min="11268" max="11269" width="17.28515625" style="2" bestFit="1" customWidth="1"/>
    <col min="11270" max="11270" width="15" style="2" customWidth="1"/>
    <col min="11271" max="11271" width="16.7109375" style="2" customWidth="1"/>
    <col min="11272" max="11272" width="14.7109375" style="2" customWidth="1"/>
    <col min="11273" max="11518" width="9.140625" style="2"/>
    <col min="11519" max="11519" width="0" style="2" hidden="1" customWidth="1"/>
    <col min="11520" max="11520" width="62.85546875" style="2" customWidth="1"/>
    <col min="11521" max="11522" width="17.28515625" style="2" bestFit="1" customWidth="1"/>
    <col min="11523" max="11523" width="15.7109375" style="2" customWidth="1"/>
    <col min="11524" max="11525" width="17.28515625" style="2" bestFit="1" customWidth="1"/>
    <col min="11526" max="11526" width="15" style="2" customWidth="1"/>
    <col min="11527" max="11527" width="16.7109375" style="2" customWidth="1"/>
    <col min="11528" max="11528" width="14.7109375" style="2" customWidth="1"/>
    <col min="11529" max="11774" width="9.140625" style="2"/>
    <col min="11775" max="11775" width="0" style="2" hidden="1" customWidth="1"/>
    <col min="11776" max="11776" width="62.85546875" style="2" customWidth="1"/>
    <col min="11777" max="11778" width="17.28515625" style="2" bestFit="1" customWidth="1"/>
    <col min="11779" max="11779" width="15.7109375" style="2" customWidth="1"/>
    <col min="11780" max="11781" width="17.28515625" style="2" bestFit="1" customWidth="1"/>
    <col min="11782" max="11782" width="15" style="2" customWidth="1"/>
    <col min="11783" max="11783" width="16.7109375" style="2" customWidth="1"/>
    <col min="11784" max="11784" width="14.7109375" style="2" customWidth="1"/>
    <col min="11785" max="12030" width="9.140625" style="2"/>
    <col min="12031" max="12031" width="0" style="2" hidden="1" customWidth="1"/>
    <col min="12032" max="12032" width="62.85546875" style="2" customWidth="1"/>
    <col min="12033" max="12034" width="17.28515625" style="2" bestFit="1" customWidth="1"/>
    <col min="12035" max="12035" width="15.7109375" style="2" customWidth="1"/>
    <col min="12036" max="12037" width="17.28515625" style="2" bestFit="1" customWidth="1"/>
    <col min="12038" max="12038" width="15" style="2" customWidth="1"/>
    <col min="12039" max="12039" width="16.7109375" style="2" customWidth="1"/>
    <col min="12040" max="12040" width="14.7109375" style="2" customWidth="1"/>
    <col min="12041" max="12286" width="9.140625" style="2"/>
    <col min="12287" max="12287" width="0" style="2" hidden="1" customWidth="1"/>
    <col min="12288" max="12288" width="62.85546875" style="2" customWidth="1"/>
    <col min="12289" max="12290" width="17.28515625" style="2" bestFit="1" customWidth="1"/>
    <col min="12291" max="12291" width="15.7109375" style="2" customWidth="1"/>
    <col min="12292" max="12293" width="17.28515625" style="2" bestFit="1" customWidth="1"/>
    <col min="12294" max="12294" width="15" style="2" customWidth="1"/>
    <col min="12295" max="12295" width="16.7109375" style="2" customWidth="1"/>
    <col min="12296" max="12296" width="14.7109375" style="2" customWidth="1"/>
    <col min="12297" max="12542" width="9.140625" style="2"/>
    <col min="12543" max="12543" width="0" style="2" hidden="1" customWidth="1"/>
    <col min="12544" max="12544" width="62.85546875" style="2" customWidth="1"/>
    <col min="12545" max="12546" width="17.28515625" style="2" bestFit="1" customWidth="1"/>
    <col min="12547" max="12547" width="15.7109375" style="2" customWidth="1"/>
    <col min="12548" max="12549" width="17.28515625" style="2" bestFit="1" customWidth="1"/>
    <col min="12550" max="12550" width="15" style="2" customWidth="1"/>
    <col min="12551" max="12551" width="16.7109375" style="2" customWidth="1"/>
    <col min="12552" max="12552" width="14.7109375" style="2" customWidth="1"/>
    <col min="12553" max="12798" width="9.140625" style="2"/>
    <col min="12799" max="12799" width="0" style="2" hidden="1" customWidth="1"/>
    <col min="12800" max="12800" width="62.85546875" style="2" customWidth="1"/>
    <col min="12801" max="12802" width="17.28515625" style="2" bestFit="1" customWidth="1"/>
    <col min="12803" max="12803" width="15.7109375" style="2" customWidth="1"/>
    <col min="12804" max="12805" width="17.28515625" style="2" bestFit="1" customWidth="1"/>
    <col min="12806" max="12806" width="15" style="2" customWidth="1"/>
    <col min="12807" max="12807" width="16.7109375" style="2" customWidth="1"/>
    <col min="12808" max="12808" width="14.7109375" style="2" customWidth="1"/>
    <col min="12809" max="13054" width="9.140625" style="2"/>
    <col min="13055" max="13055" width="0" style="2" hidden="1" customWidth="1"/>
    <col min="13056" max="13056" width="62.85546875" style="2" customWidth="1"/>
    <col min="13057" max="13058" width="17.28515625" style="2" bestFit="1" customWidth="1"/>
    <col min="13059" max="13059" width="15.7109375" style="2" customWidth="1"/>
    <col min="13060" max="13061" width="17.28515625" style="2" bestFit="1" customWidth="1"/>
    <col min="13062" max="13062" width="15" style="2" customWidth="1"/>
    <col min="13063" max="13063" width="16.7109375" style="2" customWidth="1"/>
    <col min="13064" max="13064" width="14.7109375" style="2" customWidth="1"/>
    <col min="13065" max="13310" width="9.140625" style="2"/>
    <col min="13311" max="13311" width="0" style="2" hidden="1" customWidth="1"/>
    <col min="13312" max="13312" width="62.85546875" style="2" customWidth="1"/>
    <col min="13313" max="13314" width="17.28515625" style="2" bestFit="1" customWidth="1"/>
    <col min="13315" max="13315" width="15.7109375" style="2" customWidth="1"/>
    <col min="13316" max="13317" width="17.28515625" style="2" bestFit="1" customWidth="1"/>
    <col min="13318" max="13318" width="15" style="2" customWidth="1"/>
    <col min="13319" max="13319" width="16.7109375" style="2" customWidth="1"/>
    <col min="13320" max="13320" width="14.7109375" style="2" customWidth="1"/>
    <col min="13321" max="13566" width="9.140625" style="2"/>
    <col min="13567" max="13567" width="0" style="2" hidden="1" customWidth="1"/>
    <col min="13568" max="13568" width="62.85546875" style="2" customWidth="1"/>
    <col min="13569" max="13570" width="17.28515625" style="2" bestFit="1" customWidth="1"/>
    <col min="13571" max="13571" width="15.7109375" style="2" customWidth="1"/>
    <col min="13572" max="13573" width="17.28515625" style="2" bestFit="1" customWidth="1"/>
    <col min="13574" max="13574" width="15" style="2" customWidth="1"/>
    <col min="13575" max="13575" width="16.7109375" style="2" customWidth="1"/>
    <col min="13576" max="13576" width="14.7109375" style="2" customWidth="1"/>
    <col min="13577" max="13822" width="9.140625" style="2"/>
    <col min="13823" max="13823" width="0" style="2" hidden="1" customWidth="1"/>
    <col min="13824" max="13824" width="62.85546875" style="2" customWidth="1"/>
    <col min="13825" max="13826" width="17.28515625" style="2" bestFit="1" customWidth="1"/>
    <col min="13827" max="13827" width="15.7109375" style="2" customWidth="1"/>
    <col min="13828" max="13829" width="17.28515625" style="2" bestFit="1" customWidth="1"/>
    <col min="13830" max="13830" width="15" style="2" customWidth="1"/>
    <col min="13831" max="13831" width="16.7109375" style="2" customWidth="1"/>
    <col min="13832" max="13832" width="14.7109375" style="2" customWidth="1"/>
    <col min="13833" max="14078" width="9.140625" style="2"/>
    <col min="14079" max="14079" width="0" style="2" hidden="1" customWidth="1"/>
    <col min="14080" max="14080" width="62.85546875" style="2" customWidth="1"/>
    <col min="14081" max="14082" width="17.28515625" style="2" bestFit="1" customWidth="1"/>
    <col min="14083" max="14083" width="15.7109375" style="2" customWidth="1"/>
    <col min="14084" max="14085" width="17.28515625" style="2" bestFit="1" customWidth="1"/>
    <col min="14086" max="14086" width="15" style="2" customWidth="1"/>
    <col min="14087" max="14087" width="16.7109375" style="2" customWidth="1"/>
    <col min="14088" max="14088" width="14.7109375" style="2" customWidth="1"/>
    <col min="14089" max="14334" width="9.140625" style="2"/>
    <col min="14335" max="14335" width="0" style="2" hidden="1" customWidth="1"/>
    <col min="14336" max="14336" width="62.85546875" style="2" customWidth="1"/>
    <col min="14337" max="14338" width="17.28515625" style="2" bestFit="1" customWidth="1"/>
    <col min="14339" max="14339" width="15.7109375" style="2" customWidth="1"/>
    <col min="14340" max="14341" width="17.28515625" style="2" bestFit="1" customWidth="1"/>
    <col min="14342" max="14342" width="15" style="2" customWidth="1"/>
    <col min="14343" max="14343" width="16.7109375" style="2" customWidth="1"/>
    <col min="14344" max="14344" width="14.7109375" style="2" customWidth="1"/>
    <col min="14345" max="14590" width="9.140625" style="2"/>
    <col min="14591" max="14591" width="0" style="2" hidden="1" customWidth="1"/>
    <col min="14592" max="14592" width="62.85546875" style="2" customWidth="1"/>
    <col min="14593" max="14594" width="17.28515625" style="2" bestFit="1" customWidth="1"/>
    <col min="14595" max="14595" width="15.7109375" style="2" customWidth="1"/>
    <col min="14596" max="14597" width="17.28515625" style="2" bestFit="1" customWidth="1"/>
    <col min="14598" max="14598" width="15" style="2" customWidth="1"/>
    <col min="14599" max="14599" width="16.7109375" style="2" customWidth="1"/>
    <col min="14600" max="14600" width="14.7109375" style="2" customWidth="1"/>
    <col min="14601" max="14846" width="9.140625" style="2"/>
    <col min="14847" max="14847" width="0" style="2" hidden="1" customWidth="1"/>
    <col min="14848" max="14848" width="62.85546875" style="2" customWidth="1"/>
    <col min="14849" max="14850" width="17.28515625" style="2" bestFit="1" customWidth="1"/>
    <col min="14851" max="14851" width="15.7109375" style="2" customWidth="1"/>
    <col min="14852" max="14853" width="17.28515625" style="2" bestFit="1" customWidth="1"/>
    <col min="14854" max="14854" width="15" style="2" customWidth="1"/>
    <col min="14855" max="14855" width="16.7109375" style="2" customWidth="1"/>
    <col min="14856" max="14856" width="14.7109375" style="2" customWidth="1"/>
    <col min="14857" max="15102" width="9.140625" style="2"/>
    <col min="15103" max="15103" width="0" style="2" hidden="1" customWidth="1"/>
    <col min="15104" max="15104" width="62.85546875" style="2" customWidth="1"/>
    <col min="15105" max="15106" width="17.28515625" style="2" bestFit="1" customWidth="1"/>
    <col min="15107" max="15107" width="15.7109375" style="2" customWidth="1"/>
    <col min="15108" max="15109" width="17.28515625" style="2" bestFit="1" customWidth="1"/>
    <col min="15110" max="15110" width="15" style="2" customWidth="1"/>
    <col min="15111" max="15111" width="16.7109375" style="2" customWidth="1"/>
    <col min="15112" max="15112" width="14.7109375" style="2" customWidth="1"/>
    <col min="15113" max="15358" width="9.140625" style="2"/>
    <col min="15359" max="15359" width="0" style="2" hidden="1" customWidth="1"/>
    <col min="15360" max="15360" width="62.85546875" style="2" customWidth="1"/>
    <col min="15361" max="15362" width="17.28515625" style="2" bestFit="1" customWidth="1"/>
    <col min="15363" max="15363" width="15.7109375" style="2" customWidth="1"/>
    <col min="15364" max="15365" width="17.28515625" style="2" bestFit="1" customWidth="1"/>
    <col min="15366" max="15366" width="15" style="2" customWidth="1"/>
    <col min="15367" max="15367" width="16.7109375" style="2" customWidth="1"/>
    <col min="15368" max="15368" width="14.7109375" style="2" customWidth="1"/>
    <col min="15369" max="15614" width="9.140625" style="2"/>
    <col min="15615" max="15615" width="0" style="2" hidden="1" customWidth="1"/>
    <col min="15616" max="15616" width="62.85546875" style="2" customWidth="1"/>
    <col min="15617" max="15618" width="17.28515625" style="2" bestFit="1" customWidth="1"/>
    <col min="15619" max="15619" width="15.7109375" style="2" customWidth="1"/>
    <col min="15620" max="15621" width="17.28515625" style="2" bestFit="1" customWidth="1"/>
    <col min="15622" max="15622" width="15" style="2" customWidth="1"/>
    <col min="15623" max="15623" width="16.7109375" style="2" customWidth="1"/>
    <col min="15624" max="15624" width="14.7109375" style="2" customWidth="1"/>
    <col min="15625" max="15870" width="9.140625" style="2"/>
    <col min="15871" max="15871" width="0" style="2" hidden="1" customWidth="1"/>
    <col min="15872" max="15872" width="62.85546875" style="2" customWidth="1"/>
    <col min="15873" max="15874" width="17.28515625" style="2" bestFit="1" customWidth="1"/>
    <col min="15875" max="15875" width="15.7109375" style="2" customWidth="1"/>
    <col min="15876" max="15877" width="17.28515625" style="2" bestFit="1" customWidth="1"/>
    <col min="15878" max="15878" width="15" style="2" customWidth="1"/>
    <col min="15879" max="15879" width="16.7109375" style="2" customWidth="1"/>
    <col min="15880" max="15880" width="14.7109375" style="2" customWidth="1"/>
    <col min="15881" max="16126" width="9.140625" style="2"/>
    <col min="16127" max="16127" width="0" style="2" hidden="1" customWidth="1"/>
    <col min="16128" max="16128" width="62.85546875" style="2" customWidth="1"/>
    <col min="16129" max="16130" width="17.28515625" style="2" bestFit="1" customWidth="1"/>
    <col min="16131" max="16131" width="15.7109375" style="2" customWidth="1"/>
    <col min="16132" max="16133" width="17.28515625" style="2" bestFit="1" customWidth="1"/>
    <col min="16134" max="16134" width="15" style="2" customWidth="1"/>
    <col min="16135" max="16135" width="16.7109375" style="2" customWidth="1"/>
    <col min="16136" max="16136" width="14.7109375" style="2" customWidth="1"/>
    <col min="16137" max="16384" width="9.140625" style="2"/>
  </cols>
  <sheetData>
    <row r="1" spans="1:8" ht="35.25" customHeight="1">
      <c r="A1" s="149" t="s">
        <v>128</v>
      </c>
      <c r="B1" s="149"/>
      <c r="C1" s="149"/>
      <c r="D1" s="149"/>
      <c r="E1" s="149"/>
      <c r="F1" s="149"/>
      <c r="G1" s="149"/>
      <c r="H1" s="149"/>
    </row>
    <row r="2" spans="1:8" ht="37.5" customHeight="1">
      <c r="A2" s="150" t="s">
        <v>2</v>
      </c>
      <c r="B2" s="151" t="s">
        <v>124</v>
      </c>
      <c r="C2" s="151"/>
      <c r="D2" s="152" t="s">
        <v>125</v>
      </c>
      <c r="E2" s="153" t="s">
        <v>109</v>
      </c>
      <c r="F2" s="150" t="s">
        <v>126</v>
      </c>
      <c r="G2" s="151" t="s">
        <v>127</v>
      </c>
      <c r="H2" s="151"/>
    </row>
    <row r="3" spans="1:8" ht="51" customHeight="1">
      <c r="A3" s="150"/>
      <c r="B3" s="128" t="s">
        <v>66</v>
      </c>
      <c r="C3" s="127" t="s">
        <v>67</v>
      </c>
      <c r="D3" s="152"/>
      <c r="E3" s="154"/>
      <c r="F3" s="150"/>
      <c r="G3" s="127" t="s">
        <v>72</v>
      </c>
      <c r="H3" s="36" t="s">
        <v>73</v>
      </c>
    </row>
    <row r="4" spans="1:8" s="7" customFormat="1" ht="15" customHeight="1">
      <c r="A4" s="37" t="s">
        <v>4</v>
      </c>
      <c r="B4" s="69">
        <f>B5+B33</f>
        <v>2616693376.4200001</v>
      </c>
      <c r="C4" s="69">
        <f>C5+C33</f>
        <v>2644194894.3199997</v>
      </c>
      <c r="D4" s="70">
        <f>D5+D33</f>
        <v>359741235.70000005</v>
      </c>
      <c r="E4" s="70">
        <f>E5+E33</f>
        <v>329736244.81</v>
      </c>
      <c r="F4" s="72">
        <f>D4/E4*100</f>
        <v>109.09969448681306</v>
      </c>
      <c r="G4" s="72">
        <f>D4/B4*100</f>
        <v>13.747932369216908</v>
      </c>
      <c r="H4" s="73">
        <f>D4/C4*100</f>
        <v>13.604944040727137</v>
      </c>
    </row>
    <row r="5" spans="1:8" s="7" customFormat="1" ht="15" customHeight="1" outlineLevel="1">
      <c r="A5" s="37" t="s">
        <v>6</v>
      </c>
      <c r="B5" s="74">
        <f>B6+B20</f>
        <v>812409543</v>
      </c>
      <c r="C5" s="74">
        <f>C6+C20</f>
        <v>812409543</v>
      </c>
      <c r="D5" s="70">
        <f>D6+D20</f>
        <v>97484022.579999983</v>
      </c>
      <c r="E5" s="70">
        <f>E6+E20</f>
        <v>91047342.290000007</v>
      </c>
      <c r="F5" s="76">
        <f t="shared" ref="F5:F42" si="0">D5/E5*100</f>
        <v>107.06959712178983</v>
      </c>
      <c r="G5" s="76">
        <f t="shared" ref="G5:G42" si="1">D5/B5*100</f>
        <v>11.999369458416121</v>
      </c>
      <c r="H5" s="73">
        <f t="shared" ref="H5:H42" si="2">D5/C5*100</f>
        <v>11.999369458416121</v>
      </c>
    </row>
    <row r="6" spans="1:8" s="7" customFormat="1" ht="15" customHeight="1" outlineLevel="1">
      <c r="A6" s="37" t="s">
        <v>7</v>
      </c>
      <c r="B6" s="74">
        <f>B7+B10+B11+B17+B18+B19</f>
        <v>761604198</v>
      </c>
      <c r="C6" s="74">
        <f>C7+C10+C11+C17+C18+C19</f>
        <v>761604198</v>
      </c>
      <c r="D6" s="70">
        <f>D7+D10+D11+D17+D18+D19</f>
        <v>89152009.339999989</v>
      </c>
      <c r="E6" s="70">
        <f>E7+E10+E11+E17+E18+E19</f>
        <v>82852868.820000008</v>
      </c>
      <c r="F6" s="76">
        <f t="shared" si="0"/>
        <v>107.60280314938161</v>
      </c>
      <c r="G6" s="76">
        <f t="shared" si="1"/>
        <v>11.705819055897587</v>
      </c>
      <c r="H6" s="73">
        <f t="shared" si="2"/>
        <v>11.705819055897587</v>
      </c>
    </row>
    <row r="7" spans="1:8" ht="15" customHeight="1" outlineLevel="2">
      <c r="A7" s="43" t="s">
        <v>9</v>
      </c>
      <c r="B7" s="77">
        <f>B8+B9</f>
        <v>527588199</v>
      </c>
      <c r="C7" s="77">
        <f>C8+C9</f>
        <v>527588199</v>
      </c>
      <c r="D7" s="66">
        <f>D8+D9</f>
        <v>67841450.569999993</v>
      </c>
      <c r="E7" s="66">
        <f>E8+E9</f>
        <v>62309574.289999999</v>
      </c>
      <c r="F7" s="72">
        <f t="shared" si="0"/>
        <v>108.87805179706997</v>
      </c>
      <c r="G7" s="72">
        <f t="shared" si="1"/>
        <v>12.858788482871278</v>
      </c>
      <c r="H7" s="73">
        <f t="shared" si="2"/>
        <v>12.858788482871278</v>
      </c>
    </row>
    <row r="8" spans="1:8" ht="15" customHeight="1" outlineLevel="3">
      <c r="A8" s="43" t="s">
        <v>11</v>
      </c>
      <c r="B8" s="77">
        <v>10656216</v>
      </c>
      <c r="C8" s="77">
        <v>10656216</v>
      </c>
      <c r="D8" s="131">
        <v>1434461.28</v>
      </c>
      <c r="E8" s="66">
        <v>1469031.04</v>
      </c>
      <c r="F8" s="72">
        <f t="shared" si="0"/>
        <v>97.64676449586797</v>
      </c>
      <c r="G8" s="72">
        <f t="shared" si="1"/>
        <v>13.461263172593348</v>
      </c>
      <c r="H8" s="73">
        <f t="shared" si="2"/>
        <v>13.461263172593348</v>
      </c>
    </row>
    <row r="9" spans="1:8" ht="15" customHeight="1" outlineLevel="3">
      <c r="A9" s="43" t="s">
        <v>13</v>
      </c>
      <c r="B9" s="77">
        <v>516931983</v>
      </c>
      <c r="C9" s="77">
        <v>516931983</v>
      </c>
      <c r="D9" s="131">
        <v>66406989.289999999</v>
      </c>
      <c r="E9" s="66">
        <v>60840543.25</v>
      </c>
      <c r="F9" s="72">
        <f t="shared" si="0"/>
        <v>109.14923789737855</v>
      </c>
      <c r="G9" s="72">
        <f t="shared" si="1"/>
        <v>12.84636885971128</v>
      </c>
      <c r="H9" s="73">
        <f t="shared" si="2"/>
        <v>12.84636885971128</v>
      </c>
    </row>
    <row r="10" spans="1:8" ht="25.5" outlineLevel="2">
      <c r="A10" s="43" t="s">
        <v>15</v>
      </c>
      <c r="B10" s="77">
        <v>43871840.719999999</v>
      </c>
      <c r="C10" s="77">
        <v>43871840.719999999</v>
      </c>
      <c r="D10" s="131">
        <v>4418176.47</v>
      </c>
      <c r="E10" s="66">
        <v>6509707.0800000001</v>
      </c>
      <c r="F10" s="72">
        <f t="shared" si="0"/>
        <v>67.870587965073227</v>
      </c>
      <c r="G10" s="72">
        <f t="shared" si="1"/>
        <v>10.070643030908597</v>
      </c>
      <c r="H10" s="73">
        <f>D10/C10*100</f>
        <v>10.070643030908597</v>
      </c>
    </row>
    <row r="11" spans="1:8" ht="15" customHeight="1" outlineLevel="2">
      <c r="A11" s="43" t="s">
        <v>17</v>
      </c>
      <c r="B11" s="77">
        <f>B12+B13+B14+B15+B16</f>
        <v>154949158.28</v>
      </c>
      <c r="C11" s="77">
        <f>C12+C13+C14+C15+C16</f>
        <v>154949158.28</v>
      </c>
      <c r="D11" s="132">
        <f t="shared" ref="D11" si="3">D12+D13+D14+D15+D16</f>
        <v>8472984.8499999996</v>
      </c>
      <c r="E11" s="66">
        <f>E12+E13+E14+E15+E16</f>
        <v>7968172.1200000001</v>
      </c>
      <c r="F11" s="72">
        <f t="shared" si="0"/>
        <v>106.33536427674454</v>
      </c>
      <c r="G11" s="72">
        <f t="shared" si="1"/>
        <v>5.4682354806270972</v>
      </c>
      <c r="H11" s="73">
        <f t="shared" si="2"/>
        <v>5.4682354806270972</v>
      </c>
    </row>
    <row r="12" spans="1:8" ht="25.5" customHeight="1" outlineLevel="3">
      <c r="A12" s="43" t="s">
        <v>19</v>
      </c>
      <c r="B12" s="77">
        <v>139182568</v>
      </c>
      <c r="C12" s="77">
        <v>139182568</v>
      </c>
      <c r="D12" s="131">
        <v>3577195.86</v>
      </c>
      <c r="E12" s="66">
        <v>528463.14</v>
      </c>
      <c r="F12" s="72">
        <f t="shared" si="0"/>
        <v>676.90546212929814</v>
      </c>
      <c r="G12" s="72">
        <f t="shared" si="1"/>
        <v>2.570146471216137</v>
      </c>
      <c r="H12" s="73">
        <f t="shared" si="2"/>
        <v>2.570146471216137</v>
      </c>
    </row>
    <row r="13" spans="1:8" ht="15" customHeight="1" outlineLevel="3">
      <c r="A13" s="43" t="s">
        <v>21</v>
      </c>
      <c r="B13" s="77">
        <v>0</v>
      </c>
      <c r="C13" s="77">
        <v>0</v>
      </c>
      <c r="D13" s="131">
        <v>3521.49</v>
      </c>
      <c r="E13" s="66">
        <v>43934.62</v>
      </c>
      <c r="F13" s="72">
        <f t="shared" si="0"/>
        <v>8.0152963653719986</v>
      </c>
      <c r="G13" s="72" t="e">
        <f t="shared" si="1"/>
        <v>#DIV/0!</v>
      </c>
      <c r="H13" s="73" t="e">
        <f t="shared" si="2"/>
        <v>#DIV/0!</v>
      </c>
    </row>
    <row r="14" spans="1:8" ht="15" customHeight="1" outlineLevel="3">
      <c r="A14" s="43" t="s">
        <v>23</v>
      </c>
      <c r="B14" s="77">
        <v>2529333</v>
      </c>
      <c r="C14" s="77">
        <v>2529333</v>
      </c>
      <c r="D14" s="131">
        <v>-8592.5</v>
      </c>
      <c r="E14" s="66">
        <v>-0.08</v>
      </c>
      <c r="F14" s="72">
        <f t="shared" si="0"/>
        <v>10740625</v>
      </c>
      <c r="G14" s="72">
        <f t="shared" si="1"/>
        <v>-0.33971406691013006</v>
      </c>
      <c r="H14" s="73">
        <f t="shared" si="2"/>
        <v>-0.33971406691013006</v>
      </c>
    </row>
    <row r="15" spans="1:8" ht="15" customHeight="1" outlineLevel="3">
      <c r="A15" s="43" t="s">
        <v>25</v>
      </c>
      <c r="B15" s="77">
        <v>13237257.279999999</v>
      </c>
      <c r="C15" s="77">
        <v>13237257.279999999</v>
      </c>
      <c r="D15" s="131">
        <v>4900860</v>
      </c>
      <c r="E15" s="66">
        <v>7395774.4400000004</v>
      </c>
      <c r="F15" s="72">
        <f t="shared" si="0"/>
        <v>66.265676972160335</v>
      </c>
      <c r="G15" s="72">
        <f t="shared" si="1"/>
        <v>37.023228425156063</v>
      </c>
      <c r="H15" s="73">
        <f t="shared" si="2"/>
        <v>37.023228425156063</v>
      </c>
    </row>
    <row r="16" spans="1:8" ht="15" customHeight="1" outlineLevel="3">
      <c r="A16" s="43" t="s">
        <v>26</v>
      </c>
      <c r="B16" s="77">
        <v>0</v>
      </c>
      <c r="C16" s="77">
        <v>0</v>
      </c>
      <c r="D16" s="66"/>
      <c r="E16" s="66"/>
      <c r="F16" s="72"/>
      <c r="G16" s="72"/>
      <c r="H16" s="73"/>
    </row>
    <row r="17" spans="1:8" ht="15" customHeight="1" outlineLevel="2">
      <c r="A17" s="43" t="s">
        <v>28</v>
      </c>
      <c r="B17" s="77">
        <v>19695000</v>
      </c>
      <c r="C17" s="77">
        <v>19695000</v>
      </c>
      <c r="D17" s="131">
        <v>4116409.11</v>
      </c>
      <c r="E17" s="66">
        <v>4511410.8099999996</v>
      </c>
      <c r="F17" s="72">
        <f t="shared" si="0"/>
        <v>91.244386365248801</v>
      </c>
      <c r="G17" s="72">
        <f t="shared" si="1"/>
        <v>20.900782482863669</v>
      </c>
      <c r="H17" s="73">
        <f t="shared" si="2"/>
        <v>20.900782482863669</v>
      </c>
    </row>
    <row r="18" spans="1:8" ht="15" customHeight="1" outlineLevel="2">
      <c r="A18" s="43" t="s">
        <v>30</v>
      </c>
      <c r="B18" s="77">
        <v>15500000</v>
      </c>
      <c r="C18" s="77">
        <v>15500000</v>
      </c>
      <c r="D18" s="131">
        <v>4302988.34</v>
      </c>
      <c r="E18" s="66">
        <v>1554004.52</v>
      </c>
      <c r="F18" s="72">
        <f t="shared" si="0"/>
        <v>276.89677118828456</v>
      </c>
      <c r="G18" s="72">
        <f t="shared" si="1"/>
        <v>27.761215096774194</v>
      </c>
      <c r="H18" s="73">
        <f t="shared" si="2"/>
        <v>27.761215096774194</v>
      </c>
    </row>
    <row r="19" spans="1:8" ht="25.5" outlineLevel="2">
      <c r="A19" s="43" t="s">
        <v>31</v>
      </c>
      <c r="B19" s="77"/>
      <c r="C19" s="77"/>
      <c r="D19" s="66">
        <v>0</v>
      </c>
      <c r="E19" s="66">
        <v>0</v>
      </c>
      <c r="F19" s="72"/>
      <c r="G19" s="72"/>
      <c r="H19" s="73"/>
    </row>
    <row r="20" spans="1:8" s="7" customFormat="1" ht="14.25" outlineLevel="2">
      <c r="A20" s="37" t="s">
        <v>32</v>
      </c>
      <c r="B20" s="74">
        <f>B21+B22+B23+B26+B28+B29</f>
        <v>50805345</v>
      </c>
      <c r="C20" s="74">
        <f>C21+C22+C23+C26+C28+C29</f>
        <v>50805345</v>
      </c>
      <c r="D20" s="70">
        <f>D21+D22+D23+D26+D28+D29</f>
        <v>8332013.2400000012</v>
      </c>
      <c r="E20" s="70">
        <f>E21+E22+E23+E26+E28+E29</f>
        <v>8194473.4699999988</v>
      </c>
      <c r="F20" s="76">
        <f t="shared" si="0"/>
        <v>101.6784454852839</v>
      </c>
      <c r="G20" s="76">
        <f t="shared" si="1"/>
        <v>16.399875328078181</v>
      </c>
      <c r="H20" s="73">
        <f t="shared" si="2"/>
        <v>16.399875328078181</v>
      </c>
    </row>
    <row r="21" spans="1:8" ht="25.5" outlineLevel="2">
      <c r="A21" s="43" t="s">
        <v>34</v>
      </c>
      <c r="B21" s="77">
        <v>11625490</v>
      </c>
      <c r="C21" s="77">
        <v>11625490</v>
      </c>
      <c r="D21" s="131">
        <v>1635957.36</v>
      </c>
      <c r="E21" s="66">
        <v>1556281.26</v>
      </c>
      <c r="F21" s="72">
        <f t="shared" si="0"/>
        <v>105.11964656054525</v>
      </c>
      <c r="G21" s="72">
        <f t="shared" si="1"/>
        <v>14.072158334831478</v>
      </c>
      <c r="H21" s="73">
        <f t="shared" si="2"/>
        <v>14.072158334831478</v>
      </c>
    </row>
    <row r="22" spans="1:8" outlineLevel="2">
      <c r="A22" s="43" t="s">
        <v>36</v>
      </c>
      <c r="B22" s="77">
        <v>1400000</v>
      </c>
      <c r="C22" s="77">
        <v>1400000</v>
      </c>
      <c r="D22" s="131">
        <v>527479.43999999994</v>
      </c>
      <c r="E22" s="66">
        <v>330300.73</v>
      </c>
      <c r="F22" s="72">
        <f t="shared" si="0"/>
        <v>159.69672243836698</v>
      </c>
      <c r="G22" s="72">
        <f t="shared" si="1"/>
        <v>37.677102857142856</v>
      </c>
      <c r="H22" s="73">
        <f t="shared" si="2"/>
        <v>37.677102857142856</v>
      </c>
    </row>
    <row r="23" spans="1:8" ht="25.5" outlineLevel="2">
      <c r="A23" s="43" t="s">
        <v>38</v>
      </c>
      <c r="B23" s="77">
        <f>B24+B25</f>
        <v>25245841</v>
      </c>
      <c r="C23" s="77">
        <f>C24+C25</f>
        <v>25245841</v>
      </c>
      <c r="D23" s="132">
        <f t="shared" ref="D23" si="4">D24+D25</f>
        <v>3910198.43</v>
      </c>
      <c r="E23" s="66">
        <f>E24+E25</f>
        <v>3778875.11</v>
      </c>
      <c r="F23" s="72">
        <f t="shared" si="0"/>
        <v>103.47519608818192</v>
      </c>
      <c r="G23" s="72">
        <f t="shared" si="1"/>
        <v>15.488485529161022</v>
      </c>
      <c r="H23" s="73">
        <f t="shared" si="2"/>
        <v>15.488485529161022</v>
      </c>
    </row>
    <row r="24" spans="1:8" ht="15" customHeight="1" outlineLevel="3">
      <c r="A24" s="43" t="s">
        <v>40</v>
      </c>
      <c r="B24" s="77">
        <v>25245841</v>
      </c>
      <c r="C24" s="77">
        <v>25245841</v>
      </c>
      <c r="D24" s="131">
        <v>3877998.43</v>
      </c>
      <c r="E24" s="66">
        <v>3764375.11</v>
      </c>
      <c r="F24" s="72">
        <f t="shared" si="0"/>
        <v>103.01838463701883</v>
      </c>
      <c r="G24" s="72">
        <f t="shared" si="1"/>
        <v>15.360939768257275</v>
      </c>
      <c r="H24" s="73">
        <f t="shared" si="2"/>
        <v>15.360939768257275</v>
      </c>
    </row>
    <row r="25" spans="1:8" ht="15" customHeight="1" outlineLevel="3">
      <c r="A25" s="43" t="s">
        <v>42</v>
      </c>
      <c r="B25" s="77"/>
      <c r="C25" s="77"/>
      <c r="D25" s="131">
        <v>32200</v>
      </c>
      <c r="E25" s="66">
        <v>14500</v>
      </c>
      <c r="F25" s="72">
        <f t="shared" si="0"/>
        <v>222.06896551724137</v>
      </c>
      <c r="G25" s="72"/>
      <c r="H25" s="73"/>
    </row>
    <row r="26" spans="1:8" ht="25.5" customHeight="1" outlineLevel="2">
      <c r="A26" s="43" t="s">
        <v>44</v>
      </c>
      <c r="B26" s="77">
        <v>10334014</v>
      </c>
      <c r="C26" s="77">
        <v>10334014</v>
      </c>
      <c r="D26" s="131">
        <v>1482733.36</v>
      </c>
      <c r="E26" s="66">
        <v>2250424.5099999998</v>
      </c>
      <c r="F26" s="72">
        <f t="shared" si="0"/>
        <v>65.886829503114512</v>
      </c>
      <c r="G26" s="72">
        <f t="shared" si="1"/>
        <v>14.348087393727162</v>
      </c>
      <c r="H26" s="73">
        <f t="shared" si="2"/>
        <v>14.348087393727162</v>
      </c>
    </row>
    <row r="27" spans="1:8" ht="25.5" outlineLevel="3">
      <c r="A27" s="43" t="s">
        <v>46</v>
      </c>
      <c r="B27" s="77">
        <v>10334014</v>
      </c>
      <c r="C27" s="77">
        <v>10334014</v>
      </c>
      <c r="D27" s="131">
        <v>1482733.36</v>
      </c>
      <c r="E27" s="66">
        <v>2250424.5099999998</v>
      </c>
      <c r="F27" s="72">
        <f t="shared" si="0"/>
        <v>65.886829503114512</v>
      </c>
      <c r="G27" s="72">
        <f t="shared" si="1"/>
        <v>14.348087393727162</v>
      </c>
      <c r="H27" s="73">
        <f t="shared" si="2"/>
        <v>14.348087393727162</v>
      </c>
    </row>
    <row r="28" spans="1:8" outlineLevel="2">
      <c r="A28" s="43" t="s">
        <v>48</v>
      </c>
      <c r="B28" s="77">
        <v>2200000</v>
      </c>
      <c r="C28" s="77">
        <v>2200000</v>
      </c>
      <c r="D28" s="131">
        <v>728352.15</v>
      </c>
      <c r="E28" s="66">
        <v>271685.46999999997</v>
      </c>
      <c r="F28" s="72">
        <f t="shared" si="0"/>
        <v>268.08653035438374</v>
      </c>
      <c r="G28" s="72">
        <f t="shared" si="1"/>
        <v>33.106915909090908</v>
      </c>
      <c r="H28" s="73">
        <f t="shared" si="2"/>
        <v>33.106915909090908</v>
      </c>
    </row>
    <row r="29" spans="1:8" ht="15" customHeight="1" outlineLevel="2">
      <c r="A29" s="43" t="s">
        <v>50</v>
      </c>
      <c r="B29" s="77">
        <f>B30+B31</f>
        <v>0</v>
      </c>
      <c r="C29" s="77">
        <f>C30+C31</f>
        <v>0</v>
      </c>
      <c r="D29" s="77">
        <f t="shared" ref="D29" si="5">D30+D31+D32</f>
        <v>47292.5</v>
      </c>
      <c r="E29" s="77">
        <f>E30+E31+E32</f>
        <v>6906.3899999999994</v>
      </c>
      <c r="F29" s="72"/>
      <c r="G29" s="72"/>
      <c r="H29" s="73"/>
    </row>
    <row r="30" spans="1:8" ht="15" customHeight="1" outlineLevel="3">
      <c r="A30" s="43" t="s">
        <v>52</v>
      </c>
      <c r="B30" s="77"/>
      <c r="C30" s="77"/>
      <c r="D30" s="66">
        <v>2600</v>
      </c>
      <c r="E30" s="66">
        <v>-1500</v>
      </c>
      <c r="F30" s="72"/>
      <c r="G30" s="72"/>
      <c r="H30" s="73"/>
    </row>
    <row r="31" spans="1:8" ht="15" customHeight="1" outlineLevel="3">
      <c r="A31" s="43" t="s">
        <v>54</v>
      </c>
      <c r="B31" s="77"/>
      <c r="C31" s="77"/>
      <c r="D31" s="66">
        <v>44692.5</v>
      </c>
      <c r="E31" s="66">
        <v>8406.39</v>
      </c>
      <c r="F31" s="72"/>
      <c r="G31" s="72"/>
      <c r="H31" s="73"/>
    </row>
    <row r="32" spans="1:8" ht="15" customHeight="1" outlineLevel="3">
      <c r="A32" s="43" t="s">
        <v>99</v>
      </c>
      <c r="B32" s="77"/>
      <c r="C32" s="77"/>
      <c r="D32" s="66"/>
      <c r="E32" s="66">
        <v>0</v>
      </c>
      <c r="F32" s="72"/>
      <c r="G32" s="72"/>
      <c r="H32" s="73"/>
    </row>
    <row r="33" spans="1:8">
      <c r="A33" s="32" t="s">
        <v>55</v>
      </c>
      <c r="B33" s="79">
        <f>B34+B40+B41</f>
        <v>1804283833.4199998</v>
      </c>
      <c r="C33" s="79">
        <f>C34+C40+C41+C39</f>
        <v>1831785351.3199999</v>
      </c>
      <c r="D33" s="79">
        <f>D34+D40+D41+D39</f>
        <v>262257213.12000003</v>
      </c>
      <c r="E33" s="79">
        <f>E34+E39+E40+E41</f>
        <v>238688902.52000001</v>
      </c>
      <c r="F33" s="76">
        <f t="shared" si="0"/>
        <v>109.87407053749607</v>
      </c>
      <c r="G33" s="76">
        <f t="shared" si="1"/>
        <v>14.535252617261133</v>
      </c>
      <c r="H33" s="73">
        <f t="shared" si="2"/>
        <v>14.317027534422374</v>
      </c>
    </row>
    <row r="34" spans="1:8" ht="46.5" customHeight="1">
      <c r="A34" s="46" t="s">
        <v>56</v>
      </c>
      <c r="B34" s="79">
        <f>B35+B36+B37+B38</f>
        <v>1804283833.4199998</v>
      </c>
      <c r="C34" s="79">
        <f>C35+C36+C37+C38</f>
        <v>1831785351.3199999</v>
      </c>
      <c r="D34" s="79">
        <f>D35+D36+D37+D38</f>
        <v>262409184.63000003</v>
      </c>
      <c r="E34" s="79">
        <f>E35+E36+E37+E38</f>
        <v>237817426.5</v>
      </c>
      <c r="F34" s="76">
        <f t="shared" si="0"/>
        <v>110.34060392121854</v>
      </c>
      <c r="G34" s="76">
        <f t="shared" si="1"/>
        <v>14.543675433404863</v>
      </c>
      <c r="H34" s="73">
        <f t="shared" si="2"/>
        <v>14.325323894576716</v>
      </c>
    </row>
    <row r="35" spans="1:8">
      <c r="A35" s="47" t="s">
        <v>57</v>
      </c>
      <c r="B35" s="81"/>
      <c r="C35" s="82">
        <v>2187360</v>
      </c>
      <c r="D35" s="82">
        <v>182280</v>
      </c>
      <c r="E35" s="82">
        <v>182280</v>
      </c>
      <c r="F35" s="72"/>
      <c r="G35" s="72"/>
      <c r="H35" s="73"/>
    </row>
    <row r="36" spans="1:8" ht="26.25">
      <c r="A36" s="47" t="s">
        <v>58</v>
      </c>
      <c r="B36" s="81">
        <v>327601885.87</v>
      </c>
      <c r="C36" s="82">
        <v>327278307.76999998</v>
      </c>
      <c r="D36" s="82">
        <v>36956152.210000001</v>
      </c>
      <c r="E36" s="82">
        <v>14280845.82</v>
      </c>
      <c r="F36" s="72">
        <f t="shared" si="0"/>
        <v>258.78125620713411</v>
      </c>
      <c r="G36" s="72">
        <f t="shared" si="1"/>
        <v>11.280811803588046</v>
      </c>
      <c r="H36" s="73">
        <f t="shared" si="2"/>
        <v>11.291965074560188</v>
      </c>
    </row>
    <row r="37" spans="1:8">
      <c r="A37" s="47" t="s">
        <v>59</v>
      </c>
      <c r="B37" s="81">
        <v>1406942958.5</v>
      </c>
      <c r="C37" s="82">
        <v>1432580694.5</v>
      </c>
      <c r="D37" s="82">
        <v>218688204.58000001</v>
      </c>
      <c r="E37" s="82">
        <v>217093562.18000001</v>
      </c>
      <c r="F37" s="72">
        <f t="shared" si="0"/>
        <v>100.73454154235944</v>
      </c>
      <c r="G37" s="72">
        <f t="shared" si="1"/>
        <v>15.543501835579216</v>
      </c>
      <c r="H37" s="73">
        <f t="shared" si="2"/>
        <v>15.265332376709621</v>
      </c>
    </row>
    <row r="38" spans="1:8">
      <c r="A38" s="47" t="s">
        <v>60</v>
      </c>
      <c r="B38" s="81">
        <v>69738989.049999997</v>
      </c>
      <c r="C38" s="82">
        <v>69738989.049999997</v>
      </c>
      <c r="D38" s="82">
        <v>6582547.8399999999</v>
      </c>
      <c r="E38" s="82">
        <v>6260738.5</v>
      </c>
      <c r="F38" s="72">
        <f t="shared" si="0"/>
        <v>105.14011789503745</v>
      </c>
      <c r="G38" s="72">
        <f t="shared" si="1"/>
        <v>9.438834617003959</v>
      </c>
      <c r="H38" s="73">
        <f t="shared" si="2"/>
        <v>9.438834617003959</v>
      </c>
    </row>
    <row r="39" spans="1:8">
      <c r="A39" s="47" t="s">
        <v>113</v>
      </c>
      <c r="B39" s="81"/>
      <c r="C39" s="82"/>
      <c r="D39" s="82"/>
      <c r="E39" s="82"/>
      <c r="F39" s="72" t="e">
        <f t="shared" si="0"/>
        <v>#DIV/0!</v>
      </c>
      <c r="G39" s="72"/>
      <c r="H39" s="73"/>
    </row>
    <row r="40" spans="1:8" ht="51.75">
      <c r="A40" s="47" t="s">
        <v>62</v>
      </c>
      <c r="B40" s="81"/>
      <c r="C40" s="82"/>
      <c r="D40" s="82">
        <v>8468.93</v>
      </c>
      <c r="E40" s="82">
        <v>882041.69</v>
      </c>
      <c r="F40" s="72">
        <f t="shared" si="0"/>
        <v>0.96015076112785558</v>
      </c>
      <c r="G40" s="72"/>
      <c r="H40" s="73"/>
    </row>
    <row r="41" spans="1:8" ht="39">
      <c r="A41" s="47" t="s">
        <v>63</v>
      </c>
      <c r="B41" s="81"/>
      <c r="C41" s="82"/>
      <c r="D41" s="82">
        <v>-160440.44</v>
      </c>
      <c r="E41" s="82">
        <v>-10565.67</v>
      </c>
      <c r="F41" s="72">
        <f t="shared" si="0"/>
        <v>1518.5070137530322</v>
      </c>
      <c r="G41" s="72"/>
      <c r="H41" s="73"/>
    </row>
    <row r="42" spans="1:8" s="7" customFormat="1" ht="14.25">
      <c r="A42" s="105" t="s">
        <v>64</v>
      </c>
      <c r="B42" s="106">
        <v>-45000000</v>
      </c>
      <c r="C42" s="106">
        <v>-52616840.109999999</v>
      </c>
      <c r="D42" s="106">
        <v>43465683.670000002</v>
      </c>
      <c r="E42" s="106">
        <v>60651176.770000003</v>
      </c>
      <c r="F42" s="107">
        <f t="shared" si="0"/>
        <v>71.665029410442543</v>
      </c>
      <c r="G42" s="107">
        <f t="shared" si="1"/>
        <v>-96.590408155555565</v>
      </c>
      <c r="H42" s="108">
        <f t="shared" si="2"/>
        <v>-82.607932325717911</v>
      </c>
    </row>
    <row r="43" spans="1:8">
      <c r="E43" s="101"/>
      <c r="F43" s="13"/>
    </row>
    <row r="44" spans="1:8">
      <c r="E44" s="101"/>
      <c r="F44" s="13"/>
    </row>
  </sheetData>
  <mergeCells count="7">
    <mergeCell ref="A1:H1"/>
    <mergeCell ref="A2:A3"/>
    <mergeCell ref="B2:C2"/>
    <mergeCell ref="D2:D3"/>
    <mergeCell ref="E2:E3"/>
    <mergeCell ref="F2:F3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Width="0" fitToHeight="0" orientation="portrait" errors="blank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45</vt:i4>
      </vt:variant>
      <vt:variant>
        <vt:lpstr>Именованные диапазоны</vt:lpstr>
      </vt:variant>
      <vt:variant>
        <vt:i4>45</vt:i4>
      </vt:variant>
    </vt:vector>
  </HeadingPairs>
  <TitlesOfParts>
    <vt:vector size="90" baseType="lpstr">
      <vt:lpstr>01.11.25</vt:lpstr>
      <vt:lpstr>01.10.25</vt:lpstr>
      <vt:lpstr>01.09.25 </vt:lpstr>
      <vt:lpstr>01.08.25</vt:lpstr>
      <vt:lpstr>01.07.25</vt:lpstr>
      <vt:lpstr>01.06.25</vt:lpstr>
      <vt:lpstr>01.05.25</vt:lpstr>
      <vt:lpstr>01.04.25</vt:lpstr>
      <vt:lpstr>01.03.25</vt:lpstr>
      <vt:lpstr>01.02.25</vt:lpstr>
      <vt:lpstr>01.01.25</vt:lpstr>
      <vt:lpstr>01.12.24</vt:lpstr>
      <vt:lpstr>01.10.24</vt:lpstr>
      <vt:lpstr>01.09.24</vt:lpstr>
      <vt:lpstr>01.08.24</vt:lpstr>
      <vt:lpstr>01.07.24</vt:lpstr>
      <vt:lpstr>01.06.24</vt:lpstr>
      <vt:lpstr>01.05.24</vt:lpstr>
      <vt:lpstr>01.04.24</vt:lpstr>
      <vt:lpstr>01.03.24</vt:lpstr>
      <vt:lpstr>01.02.24</vt:lpstr>
      <vt:lpstr>01.01.24</vt:lpstr>
      <vt:lpstr>01.12.23</vt:lpstr>
      <vt:lpstr>01.11.23</vt:lpstr>
      <vt:lpstr>01.10.23</vt:lpstr>
      <vt:lpstr>01.09.23</vt:lpstr>
      <vt:lpstr>01.08.23</vt:lpstr>
      <vt:lpstr>01.07.23</vt:lpstr>
      <vt:lpstr>01.06.23</vt:lpstr>
      <vt:lpstr>01.05.23</vt:lpstr>
      <vt:lpstr>01.04.23</vt:lpstr>
      <vt:lpstr>01.03.23</vt:lpstr>
      <vt:lpstr>01.02.23</vt:lpstr>
      <vt:lpstr>01.01.23</vt:lpstr>
      <vt:lpstr>01.12.2022</vt:lpstr>
      <vt:lpstr>01.11.2022</vt:lpstr>
      <vt:lpstr>01.10.2022</vt:lpstr>
      <vt:lpstr>01.09.2022</vt:lpstr>
      <vt:lpstr>01.08.2022</vt:lpstr>
      <vt:lpstr>01.07.2022 </vt:lpstr>
      <vt:lpstr>01.06.2022</vt:lpstr>
      <vt:lpstr>01.05.2022</vt:lpstr>
      <vt:lpstr>01.04.2022</vt:lpstr>
      <vt:lpstr>01.03.2022</vt:lpstr>
      <vt:lpstr>01.02.2022</vt:lpstr>
      <vt:lpstr>'01.01.23'!Заголовки_для_печати</vt:lpstr>
      <vt:lpstr>'01.01.24'!Заголовки_для_печати</vt:lpstr>
      <vt:lpstr>'01.01.25'!Заголовки_для_печати</vt:lpstr>
      <vt:lpstr>'01.02.2022'!Заголовки_для_печати</vt:lpstr>
      <vt:lpstr>'01.02.23'!Заголовки_для_печати</vt:lpstr>
      <vt:lpstr>'01.02.24'!Заголовки_для_печати</vt:lpstr>
      <vt:lpstr>'01.02.25'!Заголовки_для_печати</vt:lpstr>
      <vt:lpstr>'01.03.2022'!Заголовки_для_печати</vt:lpstr>
      <vt:lpstr>'01.03.23'!Заголовки_для_печати</vt:lpstr>
      <vt:lpstr>'01.03.24'!Заголовки_для_печати</vt:lpstr>
      <vt:lpstr>'01.03.25'!Заголовки_для_печати</vt:lpstr>
      <vt:lpstr>'01.04.2022'!Заголовки_для_печати</vt:lpstr>
      <vt:lpstr>'01.04.23'!Заголовки_для_печати</vt:lpstr>
      <vt:lpstr>'01.04.24'!Заголовки_для_печати</vt:lpstr>
      <vt:lpstr>'01.04.25'!Заголовки_для_печати</vt:lpstr>
      <vt:lpstr>'01.05.2022'!Заголовки_для_печати</vt:lpstr>
      <vt:lpstr>'01.05.23'!Заголовки_для_печати</vt:lpstr>
      <vt:lpstr>'01.05.24'!Заголовки_для_печати</vt:lpstr>
      <vt:lpstr>'01.05.25'!Заголовки_для_печати</vt:lpstr>
      <vt:lpstr>'01.06.2022'!Заголовки_для_печати</vt:lpstr>
      <vt:lpstr>'01.06.23'!Заголовки_для_печати</vt:lpstr>
      <vt:lpstr>'01.06.24'!Заголовки_для_печати</vt:lpstr>
      <vt:lpstr>'01.06.25'!Заголовки_для_печати</vt:lpstr>
      <vt:lpstr>'01.07.2022 '!Заголовки_для_печати</vt:lpstr>
      <vt:lpstr>'01.07.23'!Заголовки_для_печати</vt:lpstr>
      <vt:lpstr>'01.07.24'!Заголовки_для_печати</vt:lpstr>
      <vt:lpstr>'01.07.25'!Заголовки_для_печати</vt:lpstr>
      <vt:lpstr>'01.08.2022'!Заголовки_для_печати</vt:lpstr>
      <vt:lpstr>'01.08.23'!Заголовки_для_печати</vt:lpstr>
      <vt:lpstr>'01.08.24'!Заголовки_для_печати</vt:lpstr>
      <vt:lpstr>'01.08.25'!Заголовки_для_печати</vt:lpstr>
      <vt:lpstr>'01.09.2022'!Заголовки_для_печати</vt:lpstr>
      <vt:lpstr>'01.09.23'!Заголовки_для_печати</vt:lpstr>
      <vt:lpstr>'01.09.24'!Заголовки_для_печати</vt:lpstr>
      <vt:lpstr>'01.09.25 '!Заголовки_для_печати</vt:lpstr>
      <vt:lpstr>'01.10.2022'!Заголовки_для_печати</vt:lpstr>
      <vt:lpstr>'01.10.23'!Заголовки_для_печати</vt:lpstr>
      <vt:lpstr>'01.10.24'!Заголовки_для_печати</vt:lpstr>
      <vt:lpstr>'01.10.25'!Заголовки_для_печати</vt:lpstr>
      <vt:lpstr>'01.11.2022'!Заголовки_для_печати</vt:lpstr>
      <vt:lpstr>'01.11.23'!Заголовки_для_печати</vt:lpstr>
      <vt:lpstr>'01.11.25'!Заголовки_для_печати</vt:lpstr>
      <vt:lpstr>'01.12.2022'!Заголовки_для_печати</vt:lpstr>
      <vt:lpstr>'01.12.23'!Заголовки_для_печати</vt:lpstr>
      <vt:lpstr>'01.12.24'!Заголовки_для_печати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1</cp:lastModifiedBy>
  <cp:lastPrinted>2024-06-11T08:53:38Z</cp:lastPrinted>
  <dcterms:created xsi:type="dcterms:W3CDTF">2022-05-19T05:50:24Z</dcterms:created>
  <dcterms:modified xsi:type="dcterms:W3CDTF">2025-12-03T13:45:53Z</dcterms:modified>
</cp:coreProperties>
</file>