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<sst xmlns="http://schemas.openxmlformats.org/spreadsheetml/2006/main" count="104" uniqueCount="102">
  <si>
    <t>Раздел, подраздел</t>
  </si>
  <si>
    <t>Наименование</t>
  </si>
  <si>
    <t>план на год</t>
  </si>
  <si>
    <t>утверждено</t>
  </si>
  <si>
    <t>уточнено</t>
  </si>
  <si>
    <t>0100</t>
  </si>
  <si>
    <t>ОБЩЕГОСУДАРСТВЕННЫЕ ВОПРОСЫ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</si>
  <si>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</si>
  <si>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</si>
  <si>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</si>
  <si>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</si>
  <si>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</si>
  <si>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</si>
  <si>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</si>
  <si>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</si>
  <si>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</si>
  <si>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</si>
  <si>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</si>
  <si>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</si>
  <si>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</si>
  <si>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</si>
  <si>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</si>
  <si>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</si>
  <si>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</si>
  <si>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</si>
  <si>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</si>
  <si>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</si>
  <si>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</si>
  <si>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</si>
  <si>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</si>
  <si>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</si>
  <si>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0408</t>
  </si>
  <si>
    <t xml:space="preserve">  Транспорт</t>
  </si>
  <si>
    <t>0409</t>
  </si>
  <si>
    <t xml:space="preserve">  Дорожное хозяйство (дорожные фонды)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</si>
  <si>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</si>
  <si>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</si>
  <si>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</si>
  <si>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</si>
  <si>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</si>
  <si>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</si>
  <si>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</si>
  <si>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</si>
  <si>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</si>
  <si>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</si>
  <si>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</si>
  <si>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</si>
  <si>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</si>
  <si>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</si>
  <si>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</si>
  <si>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</si>
  <si>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</si>
  <si>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</si>
  <si>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</si>
  <si>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</si>
  <si>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</si>
  <si>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</si>
  <si>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</si>
  <si>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КУЛЬТУРА,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</si>
  <si>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</si>
  <si>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</si>
  <si>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</si>
  <si>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</si>
  <si>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</si>
  <si>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</si>
  <si>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</si>
  <si>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</si>
  <si>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</si>
  <si>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</si>
  <si>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</si>
  <si>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</si>
  <si>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1006</t>
  </si>
  <si>
    <t xml:space="preserve">  Другие вопросы в области социальной политики</t>
  </si>
  <si>
    <t>1100</t>
  </si>
  <si>
    <t>ФИЗИЧЕСКАЯ КУЛЬТУРА И СПОРТ</t>
  </si>
  <si>
    <t>1101</t>
  </si>
  <si>
    <t xml:space="preserve">  Физическая культура</t>
  </si>
  <si>
    <t>1105</t>
  </si>
  <si>
    <t xml:space="preserve">  Другие вопросы в области физической культуры и спорта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</si>
  <si>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</si>
  <si>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</si>
  <si>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</si>
  <si>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</si>
  <si>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</si>
  <si>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</si>
  <si>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</si>
  <si>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 xml:space="preserve">  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</si>
  <si>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</si>
  <si>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</si>
  <si>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</si>
  <si>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</si>
  <si>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Итого</t>
  </si>
  <si>
    <t>Удельный вес</t>
  </si>
  <si>
    <t>0401</t>
  </si>
  <si>
    <t>Общэкономические расходы</t>
  </si>
  <si>
    <t>Исполнение 2023 к 2022 году</t>
  </si>
  <si>
    <t>1103</t>
  </si>
  <si>
    <t>Спорт высших достижений</t>
  </si>
  <si>
    <t>% выпол. к году</t>
  </si>
  <si>
    <t>Исполнение расходной части бюджета МР "Малоярославецкий район" на 1 ноября 2023 года</t>
  </si>
  <si>
    <t>исполнено на 1 ноября 2023 года</t>
  </si>
  <si>
    <t>исполнено на 1 ноября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</si>
</sst>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41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center" wrapText="1"/>
      <protection/>
    </xf>
    <xf numFmtId="0" fontId="2" fillId="0" borderId="1">
      <alignment horizontal="center" vertical="center" wrapText="1"/>
      <protection/>
    </xf>
    <xf numFmtId="49" fontId="2" fillId="0" borderId="1">
      <alignment horizontal="left" vertical="top" wrapText="1"/>
      <protection/>
    </xf>
    <xf numFmtId="49" fontId="3" fillId="0" borderId="1">
      <alignment horizontal="left" vertical="top" wrapText="1"/>
      <protection/>
    </xf>
    <xf numFmtId="0" fontId="2" fillId="0" borderId="1">
      <alignment horizontal="left"/>
      <protection/>
    </xf>
    <xf numFmtId="49" fontId="2" fillId="0" borderId="1">
      <alignment horizontal="center" vertical="top" wrapText="1"/>
      <protection/>
    </xf>
    <xf numFmtId="49" fontId="3" fillId="0" borderId="1">
      <alignment horizontal="center" vertical="top" wrapText="1"/>
      <protection/>
    </xf>
    <xf numFmtId="4" fontId="2" fillId="20" borderId="1">
      <alignment horizontal="right" vertical="top" shrinkToFit="1"/>
      <protection/>
    </xf>
    <xf numFmtId="4" fontId="3" fillId="20" borderId="1">
      <alignment horizontal="right" vertical="top" shrinkToFit="1"/>
      <protection/>
    </xf>
    <xf numFmtId="4" fontId="2" fillId="21" borderId="1">
      <alignment horizontal="right" vertical="top" shrinkToFit="1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9" borderId="3" applyNumberFormat="0" applyAlignment="0" applyProtection="0"/>
    <xf numFmtId="0" fontId="28" fillId="29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11" xfId="34" applyFont="1" applyFill="1" applyBorder="1" applyAlignment="1">
      <alignment horizontal="center" vertical="center" wrapText="1"/>
      <protection/>
    </xf>
    <xf numFmtId="0" fontId="2" fillId="0" borderId="12" xfId="34" applyFont="1" applyFill="1" applyBorder="1" applyAlignment="1">
      <alignment horizontal="center" vertical="center" wrapText="1"/>
      <protection/>
    </xf>
    <xf numFmtId="49" fontId="2" fillId="0" borderId="1" xfId="38" applyNumberFormat="1" applyFill="1" applyProtection="1">
      <alignment horizontal="center" vertical="top" wrapText="1"/>
      <protection/>
    </xf>
    <xf numFmtId="49" fontId="2" fillId="0" borderId="1" xfId="35" applyNumberFormat="1" applyFill="1" applyProtection="1">
      <alignment horizontal="left" vertical="top" wrapText="1"/>
      <protection/>
    </xf>
    <xf numFmtId="49" fontId="3" fillId="0" borderId="1" xfId="39" applyNumberFormat="1" applyFill="1" applyProtection="1">
      <alignment horizontal="center" vertical="top" wrapText="1"/>
      <protection/>
    </xf>
    <xf numFmtId="49" fontId="3" fillId="0" borderId="1" xfId="36" applyNumberFormat="1" applyFill="1" applyProtection="1">
      <alignment horizontal="left" vertical="top" wrapText="1"/>
      <protection/>
    </xf>
    <xf numFmtId="0" fontId="2" fillId="0" borderId="1" xfId="37" applyNumberFormat="1" applyFill="1" applyProtection="1">
      <alignment horizontal="left"/>
      <protection/>
    </xf>
    <xf numFmtId="192" fontId="5" fillId="0" borderId="11" xfId="0" applyNumberFormat="1" applyFont="1" applyFill="1" applyBorder="1" applyAlignment="1" applyProtection="1">
      <alignment vertical="justify"/>
      <protection locked="0"/>
    </xf>
    <xf numFmtId="192" fontId="4" fillId="0" borderId="11" xfId="0" applyNumberFormat="1" applyFont="1" applyFill="1" applyBorder="1" applyAlignment="1" applyProtection="1">
      <alignment vertical="justify"/>
      <protection locked="0"/>
    </xf>
    <xf numFmtId="193" fontId="5" fillId="0" borderId="11" xfId="0" applyNumberFormat="1" applyFont="1" applyFill="1" applyBorder="1" applyAlignment="1" applyProtection="1">
      <alignment vertical="justify"/>
      <protection locked="0"/>
    </xf>
    <xf numFmtId="3" fontId="5" fillId="0" borderId="11" xfId="0" applyNumberFormat="1" applyFont="1" applyFill="1" applyBorder="1" applyAlignment="1" applyProtection="1">
      <alignment vertical="justify"/>
      <protection locked="0"/>
    </xf>
    <xf numFmtId="3" fontId="4" fillId="0" borderId="11" xfId="0" applyNumberFormat="1" applyFont="1" applyFill="1" applyBorder="1" applyAlignment="1" applyProtection="1">
      <alignment vertical="justify"/>
      <protection locked="0"/>
    </xf>
    <xf numFmtId="0" fontId="0" fillId="0" borderId="0" xfId="0" applyFill="1" applyAlignment="1">
      <alignment/>
    </xf>
    <xf numFmtId="49" fontId="3" fillId="0" borderId="1" xfId="39" applyNumberFormat="1" applyFont="1" applyFill="1" applyProtection="1">
      <alignment horizontal="center" vertical="top" wrapText="1"/>
      <protection/>
    </xf>
    <xf numFmtId="49" fontId="3" fillId="0" borderId="13" xfId="36" applyNumberFormat="1" applyFill="1" applyBorder="1" applyProtection="1">
      <alignment horizontal="left" vertical="top" wrapText="1"/>
      <protection/>
    </xf>
    <xf numFmtId="49" fontId="2" fillId="0" borderId="13" xfId="35" applyNumberFormat="1" applyFill="1" applyBorder="1" applyProtection="1">
      <alignment horizontal="left" vertical="top" wrapText="1"/>
      <protection/>
    </xf>
    <xf numFmtId="49" fontId="3" fillId="0" borderId="13" xfId="35" applyNumberFormat="1" applyFont="1" applyFill="1" applyBorder="1" applyProtection="1">
      <alignment horizontal="left" vertical="top" wrapText="1"/>
      <protection/>
    </xf>
    <xf numFmtId="192" fontId="5" fillId="0" borderId="14" xfId="0" applyNumberFormat="1" applyFont="1" applyFill="1" applyBorder="1" applyAlignment="1" applyProtection="1">
      <alignment vertical="justify"/>
      <protection locked="0"/>
    </xf>
    <xf numFmtId="3" fontId="5" fillId="0" borderId="14" xfId="0" applyNumberFormat="1" applyFont="1" applyFill="1" applyBorder="1" applyAlignment="1" applyProtection="1">
      <alignment vertical="justify"/>
      <protection locked="0"/>
    </xf>
    <xf numFmtId="3" fontId="4" fillId="0" borderId="15" xfId="0" applyNumberFormat="1" applyFont="1" applyFill="1" applyBorder="1" applyAlignment="1" applyProtection="1">
      <alignment vertical="justify"/>
      <protection locked="0"/>
    </xf>
    <xf numFmtId="193" fontId="4" fillId="0" borderId="11" xfId="0" applyNumberFormat="1" applyFont="1" applyFill="1" applyBorder="1" applyAlignment="1" applyProtection="1">
      <alignment vertical="justify"/>
      <protection locked="0"/>
    </xf>
    <xf numFmtId="4" fontId="2" fillId="35" borderId="1" xfId="40" applyNumberFormat="1" applyFill="1" applyProtection="1">
      <alignment horizontal="right" vertical="top" shrinkToFit="1"/>
      <protection/>
    </xf>
    <xf numFmtId="4" fontId="3" fillId="35" borderId="1" xfId="41" applyNumberFormat="1" applyFill="1" applyProtection="1">
      <alignment horizontal="right" vertical="top" shrinkToFit="1"/>
      <protection/>
    </xf>
    <xf numFmtId="4" fontId="3" fillId="36" borderId="1" xfId="41" applyNumberFormat="1" applyFill="1" applyProtection="1">
      <alignment horizontal="right" vertical="top" shrinkToFit="1"/>
      <protection/>
    </xf>
    <xf numFmtId="4" fontId="2" fillId="36" borderId="1" xfId="40" applyNumberFormat="1" applyFill="1" applyProtection="1">
      <alignment horizontal="right" vertical="top" shrinkToFit="1"/>
      <protection/>
    </xf>
    <xf numFmtId="4" fontId="3" fillId="36" borderId="11" xfId="41" applyNumberFormat="1" applyFill="1" applyBorder="1" applyProtection="1">
      <alignment horizontal="right" vertical="top" shrinkToFit="1"/>
      <protection/>
    </xf>
    <xf numFmtId="4" fontId="2" fillId="36" borderId="16" xfId="40" applyNumberFormat="1" applyFill="1" applyBorder="1" applyProtection="1">
      <alignment horizontal="right" vertical="top" shrinkToFit="1"/>
      <protection/>
    </xf>
    <xf numFmtId="4" fontId="3" fillId="36" borderId="11" xfId="40" applyNumberFormat="1" applyFont="1" applyFill="1" applyBorder="1" applyProtection="1">
      <alignment horizontal="right" vertical="top" shrinkToFit="1"/>
      <protection/>
    </xf>
    <xf numFmtId="4" fontId="2" fillId="36" borderId="11" xfId="40" applyNumberFormat="1" applyFill="1" applyBorder="1" applyProtection="1">
      <alignment horizontal="right" vertical="top" shrinkToFit="1"/>
      <protection/>
    </xf>
    <xf numFmtId="4" fontId="3" fillId="36" borderId="17" xfId="41" applyNumberFormat="1" applyFill="1" applyBorder="1" applyProtection="1">
      <alignment horizontal="right" vertical="top" shrinkToFit="1"/>
      <protection/>
    </xf>
    <xf numFmtId="4" fontId="2" fillId="36" borderId="1" xfId="42" applyNumberFormat="1" applyFill="1" applyProtection="1">
      <alignment horizontal="right" vertical="top" shrinkToFit="1"/>
      <protection/>
    </xf>
    <xf numFmtId="4" fontId="2" fillId="0" borderId="13" xfId="40" applyNumberFormat="1" applyFill="1" applyBorder="1" applyProtection="1">
      <alignment horizontal="right" vertical="top" shrinkToFit="1"/>
      <protection/>
    </xf>
    <xf numFmtId="4" fontId="3" fillId="0" borderId="12" xfId="41" applyNumberFormat="1" applyFill="1" applyBorder="1" applyProtection="1">
      <alignment horizontal="right" vertical="top" shrinkToFit="1"/>
      <protection/>
    </xf>
    <xf numFmtId="4" fontId="2" fillId="0" borderId="18" xfId="40" applyNumberFormat="1" applyFill="1" applyBorder="1" applyProtection="1">
      <alignment horizontal="right" vertical="top" shrinkToFit="1"/>
      <protection/>
    </xf>
    <xf numFmtId="4" fontId="3" fillId="0" borderId="11" xfId="41" applyNumberFormat="1" applyFill="1" applyBorder="1" applyProtection="1">
      <alignment horizontal="right" vertical="top" shrinkToFit="1"/>
      <protection/>
    </xf>
    <xf numFmtId="4" fontId="2" fillId="0" borderId="11" xfId="40" applyNumberFormat="1" applyFill="1" applyBorder="1" applyProtection="1">
      <alignment horizontal="right" vertical="top" shrinkToFit="1"/>
      <protection/>
    </xf>
    <xf numFmtId="4" fontId="3" fillId="0" borderId="11" xfId="40" applyNumberFormat="1" applyFont="1" applyFill="1" applyBorder="1" applyProtection="1">
      <alignment horizontal="right" vertical="top" shrinkToFit="1"/>
      <protection/>
    </xf>
    <xf numFmtId="4" fontId="3" fillId="0" borderId="19" xfId="41" applyNumberFormat="1" applyFill="1" applyBorder="1" applyProtection="1">
      <alignment horizontal="right" vertical="top" shrinkToFit="1"/>
      <protection/>
    </xf>
    <xf numFmtId="4" fontId="2" fillId="0" borderId="13" xfId="42" applyNumberFormat="1" applyFill="1" applyBorder="1" applyProtection="1">
      <alignment horizontal="right" vertical="top" shrinkToFit="1"/>
      <protection/>
    </xf>
    <xf numFmtId="4" fontId="2" fillId="0" borderId="1" xfId="40" applyNumberFormat="1" applyFill="1" applyProtection="1">
      <alignment horizontal="right" vertical="top" shrinkToFit="1"/>
      <protection/>
    </xf>
    <xf numFmtId="4" fontId="3" fillId="0" borderId="1" xfId="41" applyNumberFormat="1" applyFill="1" applyProtection="1">
      <alignment horizontal="right" vertical="top" shrinkToFit="1"/>
      <protection/>
    </xf>
    <xf numFmtId="4" fontId="3" fillId="0" borderId="13" xfId="41" applyNumberFormat="1" applyFill="1" applyBorder="1" applyProtection="1">
      <alignment horizontal="right" vertical="top" shrinkToFit="1"/>
      <protection/>
    </xf>
    <xf numFmtId="4" fontId="2" fillId="0" borderId="16" xfId="40" applyNumberFormat="1" applyFill="1" applyBorder="1" applyProtection="1">
      <alignment horizontal="right" vertical="top" shrinkToFit="1"/>
      <protection/>
    </xf>
    <xf numFmtId="4" fontId="3" fillId="0" borderId="17" xfId="41" applyNumberFormat="1" applyFill="1" applyBorder="1" applyProtection="1">
      <alignment horizontal="right" vertical="top" shrinkToFit="1"/>
      <protection/>
    </xf>
    <xf numFmtId="4" fontId="2" fillId="0" borderId="1" xfId="42" applyNumberFormat="1" applyFill="1" applyProtection="1">
      <alignment horizontal="right" vertical="top" shrinkToFit="1"/>
      <protection/>
    </xf>
    <xf numFmtId="4" fontId="2" fillId="0" borderId="11" xfId="40" applyNumberFormat="1" applyFont="1" applyFill="1" applyBorder="1" applyAlignment="1" applyProtection="1">
      <alignment horizontal="right" vertical="top" shrinkToFit="1"/>
      <protection/>
    </xf>
    <xf numFmtId="4" fontId="4" fillId="0" borderId="11" xfId="0" applyNumberFormat="1" applyFont="1" applyFill="1" applyBorder="1" applyAlignment="1" applyProtection="1">
      <alignment horizontal="right" vertical="justify"/>
      <protection locked="0"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33" applyNumberFormat="1" applyFont="1" applyFill="1" applyBorder="1" applyAlignment="1" applyProtection="1">
      <alignment horizontal="center" vertical="center" wrapText="1"/>
      <protection/>
    </xf>
    <xf numFmtId="0" fontId="2" fillId="0" borderId="11" xfId="34" applyNumberFormat="1" applyFont="1" applyFill="1" applyBorder="1" applyAlignment="1" applyProtection="1">
      <alignment horizontal="center" vertical="center" wrapText="1"/>
      <protection/>
    </xf>
    <xf numFmtId="0" fontId="2" fillId="0" borderId="11" xfId="34" applyFont="1" applyFill="1" applyBorder="1" applyAlignment="1">
      <alignment horizontal="center" vertical="center" wrapText="1"/>
      <protection/>
    </xf>
    <xf numFmtId="0" fontId="2" fillId="0" borderId="13" xfId="34" applyNumberFormat="1" applyFill="1" applyBorder="1" applyProtection="1">
      <alignment horizontal="center" vertical="center" wrapText="1"/>
      <protection/>
    </xf>
    <xf numFmtId="0" fontId="2" fillId="0" borderId="13" xfId="34" applyFill="1" applyBorder="1">
      <alignment horizontal="center" vertical="center" wrapText="1"/>
      <protection/>
    </xf>
    <xf numFmtId="0" fontId="2" fillId="0" borderId="1" xfId="34" applyNumberFormat="1" applyFill="1" applyProtection="1">
      <alignment horizontal="center" vertical="center" wrapText="1"/>
      <protection/>
    </xf>
    <xf numFmtId="0" fontId="2" fillId="0" borderId="1" xfId="34" applyFill="1">
      <alignment horizontal="center" vertical="center" wrapText="1"/>
      <protection/>
    </xf>
    <xf numFmtId="0" fontId="2" fillId="0" borderId="11" xfId="34" applyNumberFormat="1" applyFont="1" applyFill="1" applyBorder="1" applyAlignment="1" applyProtection="1">
      <alignment horizontal="center" vertical="center" wrapText="1"/>
      <protection/>
    </xf>
    <xf numFmtId="0" fontId="2" fillId="0" borderId="12" xfId="34" applyNumberFormat="1" applyFill="1" applyBorder="1" applyAlignment="1" applyProtection="1">
      <alignment horizontal="center" vertical="center" wrapText="1"/>
      <protection/>
    </xf>
    <xf numFmtId="0" fontId="2" fillId="0" borderId="12" xfId="34" applyNumberFormat="1" applyFont="1" applyFill="1" applyBorder="1" applyProtection="1">
      <alignment horizontal="center" vertical="center" wrapText="1"/>
      <protection/>
    </xf>
    <xf numFmtId="0" fontId="2" fillId="0" borderId="12" xfId="34" applyFill="1" applyBorder="1">
      <alignment horizontal="center" vertical="center" wrapText="1"/>
      <protection/>
    </xf>
    <xf numFmtId="4" fontId="2" fillId="0" borderId="11" xfId="40" applyNumberFormat="1" applyFont="1" applyFill="1" applyBorder="1" applyAlignment="1" applyProtection="1">
      <alignment horizontal="right" vertical="justify" shrinkToFit="1"/>
      <protection/>
    </xf>
    <xf numFmtId="4" fontId="4" fillId="0" borderId="15" xfId="0" applyNumberFormat="1" applyFont="1" applyFill="1" applyBorder="1" applyAlignment="1" applyProtection="1">
      <alignment horizontal="right" vertical="justify"/>
      <protection locked="0"/>
    </xf>
    <xf numFmtId="4" fontId="2" fillId="0" borderId="11" xfId="42" applyNumberFormat="1" applyFont="1" applyFill="1" applyBorder="1" applyAlignment="1" applyProtection="1">
      <alignment horizontal="right" vertical="justify" shrinkToFi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8" xfId="34"/>
    <cellStyle name="xl31" xfId="35"/>
    <cellStyle name="xl32" xfId="36"/>
    <cellStyle name="xl34" xfId="37"/>
    <cellStyle name="xl37" xfId="38"/>
    <cellStyle name="xl38" xfId="39"/>
    <cellStyle name="xl39" xfId="40"/>
    <cellStyle name="xl40" xfId="41"/>
    <cellStyle name="xl41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27">
      <selection activeCell="B35" sqref="B35"/>
    </sheetView>
  </sheetViews>
  <sheetFormatPr defaultColWidth="9.140625" defaultRowHeight="12.75" outlineLevelRow="1"/>
  <cols>
    <col min="1" max="1" width="9.421875" style="14" customWidth="1"/>
    <col min="2" max="2" width="37.8515625" style="14" customWidth="1"/>
    <col min="3" max="5" width="14.7109375" style="14" customWidth="1"/>
    <col min="6" max="6" width="14.7109375" style="49" customWidth="1"/>
    <col min="7" max="7" width="13.421875" style="14" customWidth="1"/>
    <col min="8" max="8" width="10.28125" style="14" customWidth="1"/>
    <col min="9" max="9" width="9.140625" style="14" customWidth="1"/>
    <col min="10" max="10" width="9.8515625" style="14" customWidth="1"/>
    <col min="11" max="16384" width="9.140625" style="14" customWidth="1"/>
  </cols>
  <sheetData>
    <row r="1" spans="1:10" s="1" customFormat="1" ht="45" customHeight="1">
      <c r="A1" s="53" t="s">
        <v>99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" customFormat="1" ht="26.25" customHeight="1">
      <c r="A2" s="56" t="s">
        <v>0</v>
      </c>
      <c r="B2" s="58" t="s">
        <v>1</v>
      </c>
      <c r="C2" s="60" t="s">
        <v>2</v>
      </c>
      <c r="D2" s="61"/>
      <c r="E2" s="62" t="s">
        <v>100</v>
      </c>
      <c r="F2" s="54" t="s">
        <v>101</v>
      </c>
      <c r="G2" s="54" t="s">
        <v>95</v>
      </c>
      <c r="H2" s="50" t="s">
        <v>98</v>
      </c>
      <c r="I2" s="50"/>
      <c r="J2" s="51" t="s">
        <v>92</v>
      </c>
    </row>
    <row r="3" spans="1:10" s="1" customFormat="1" ht="39.75" customHeight="1">
      <c r="A3" s="57"/>
      <c r="B3" s="59"/>
      <c r="C3" s="2" t="s">
        <v>3</v>
      </c>
      <c r="D3" s="3" t="s">
        <v>4</v>
      </c>
      <c r="E3" s="63"/>
      <c r="F3" s="55"/>
      <c r="G3" s="55"/>
      <c r="H3" s="2" t="s">
        <v>3</v>
      </c>
      <c r="I3" s="2" t="s">
        <v>4</v>
      </c>
      <c r="J3" s="52"/>
    </row>
    <row r="4" spans="1:10" s="1" customFormat="1" ht="26.25">
      <c r="A4" s="4" t="s">
        <v>5</v>
      </c>
      <c r="B4" s="5" t="s">
        <v>6</v>
      </c>
      <c r="C4" s="26">
        <f>SUM(C5:C10)</f>
        <v>122516643.91</v>
      </c>
      <c r="D4" s="41">
        <f>SUM(D5:D10)</f>
        <v>118213673.05</v>
      </c>
      <c r="E4" s="33">
        <f>SUM(E5:E10)</f>
        <v>87218429.14</v>
      </c>
      <c r="F4" s="47">
        <f>SUM(F5:F10)</f>
        <v>75742109.59</v>
      </c>
      <c r="G4" s="9">
        <f>E4/F4%</f>
        <v>115.1518351048347</v>
      </c>
      <c r="H4" s="12">
        <f>E4/C4%</f>
        <v>71.18904530560773</v>
      </c>
      <c r="I4" s="12">
        <f>E4/D4%</f>
        <v>73.78032243622938</v>
      </c>
      <c r="J4" s="12">
        <f>E4/E49%</f>
        <v>4.626348532533726</v>
      </c>
    </row>
    <row r="5" spans="1:10" s="1" customFormat="1" ht="52.5" outlineLevel="1">
      <c r="A5" s="6" t="s">
        <v>7</v>
      </c>
      <c r="B5" s="7" t="s">
        <v>8</v>
      </c>
      <c r="C5" s="25">
        <v>2973321</v>
      </c>
      <c r="D5" s="42">
        <v>2973321</v>
      </c>
      <c r="E5" s="34">
        <v>2078908.27</v>
      </c>
      <c r="F5" s="48">
        <v>3554913.55</v>
      </c>
      <c r="G5" s="10">
        <f>E5/F5%</f>
        <v>58.4798544538446</v>
      </c>
      <c r="H5" s="13">
        <f aca="true" t="shared" si="0" ref="H5:H48">E5/C5%</f>
        <v>69.91872959562725</v>
      </c>
      <c r="I5" s="13">
        <f aca="true" t="shared" si="1" ref="I5:I49">E5/D5%</f>
        <v>69.91872959562725</v>
      </c>
      <c r="J5" s="13"/>
    </row>
    <row r="6" spans="1:10" s="1" customFormat="1" ht="66" outlineLevel="1" collapsed="1">
      <c r="A6" s="6" t="s">
        <v>9</v>
      </c>
      <c r="B6" s="7" t="s">
        <v>10</v>
      </c>
      <c r="C6" s="25">
        <v>65684171</v>
      </c>
      <c r="D6" s="42">
        <v>67279930.87</v>
      </c>
      <c r="E6" s="34">
        <v>50111582.33</v>
      </c>
      <c r="F6" s="48">
        <v>49181372.77</v>
      </c>
      <c r="G6" s="10">
        <f aca="true" t="shared" si="2" ref="G6:G49">E6/F6%</f>
        <v>101.8913859203365</v>
      </c>
      <c r="H6" s="13">
        <f t="shared" si="0"/>
        <v>76.29171772602565</v>
      </c>
      <c r="I6" s="13">
        <f t="shared" si="1"/>
        <v>74.48221435724551</v>
      </c>
      <c r="J6" s="13"/>
    </row>
    <row r="7" spans="1:10" s="1" customFormat="1" ht="16.5" customHeight="1" outlineLevel="1" collapsed="1">
      <c r="A7" s="6" t="s">
        <v>11</v>
      </c>
      <c r="B7" s="7" t="s">
        <v>12</v>
      </c>
      <c r="C7" s="25">
        <v>588</v>
      </c>
      <c r="D7" s="42">
        <v>588</v>
      </c>
      <c r="E7" s="34">
        <v>0</v>
      </c>
      <c r="F7" s="48">
        <v>0</v>
      </c>
      <c r="G7" s="10"/>
      <c r="H7" s="13">
        <f t="shared" si="0"/>
        <v>0</v>
      </c>
      <c r="I7" s="13">
        <f t="shared" si="1"/>
        <v>0</v>
      </c>
      <c r="J7" s="13"/>
    </row>
    <row r="8" spans="1:10" s="1" customFormat="1" ht="52.5" outlineLevel="1" collapsed="1">
      <c r="A8" s="6" t="s">
        <v>13</v>
      </c>
      <c r="B8" s="7" t="s">
        <v>14</v>
      </c>
      <c r="C8" s="25">
        <v>17088689</v>
      </c>
      <c r="D8" s="42">
        <v>17473507.13</v>
      </c>
      <c r="E8" s="34">
        <v>12916877.93</v>
      </c>
      <c r="F8" s="48">
        <v>9634378.86</v>
      </c>
      <c r="G8" s="10">
        <f t="shared" si="2"/>
        <v>134.07068704375197</v>
      </c>
      <c r="H8" s="13">
        <f t="shared" si="0"/>
        <v>75.58729595933309</v>
      </c>
      <c r="I8" s="13">
        <f t="shared" si="1"/>
        <v>73.92264090946693</v>
      </c>
      <c r="J8" s="13"/>
    </row>
    <row r="9" spans="1:10" s="1" customFormat="1" ht="16.5" customHeight="1" outlineLevel="1" collapsed="1">
      <c r="A9" s="6" t="s">
        <v>15</v>
      </c>
      <c r="B9" s="7" t="s">
        <v>16</v>
      </c>
      <c r="C9" s="25">
        <v>650000</v>
      </c>
      <c r="D9" s="43">
        <v>650000</v>
      </c>
      <c r="E9" s="34">
        <v>0</v>
      </c>
      <c r="F9" s="48">
        <v>0</v>
      </c>
      <c r="G9" s="10"/>
      <c r="H9" s="13">
        <f t="shared" si="0"/>
        <v>0</v>
      </c>
      <c r="I9" s="13">
        <f t="shared" si="1"/>
        <v>0</v>
      </c>
      <c r="J9" s="13"/>
    </row>
    <row r="10" spans="1:10" s="1" customFormat="1" ht="16.5" customHeight="1" outlineLevel="1" collapsed="1">
      <c r="A10" s="6" t="s">
        <v>17</v>
      </c>
      <c r="B10" s="7" t="s">
        <v>18</v>
      </c>
      <c r="C10" s="25">
        <v>36119874.91</v>
      </c>
      <c r="D10" s="43">
        <v>29836326.05</v>
      </c>
      <c r="E10" s="34">
        <v>22111060.61</v>
      </c>
      <c r="F10" s="48">
        <v>13371444.41</v>
      </c>
      <c r="G10" s="10">
        <f t="shared" si="2"/>
        <v>165.36030014426842</v>
      </c>
      <c r="H10" s="13">
        <f t="shared" si="0"/>
        <v>61.215772936905786</v>
      </c>
      <c r="I10" s="13">
        <f t="shared" si="1"/>
        <v>74.10785286682439</v>
      </c>
      <c r="J10" s="13"/>
    </row>
    <row r="11" spans="1:10" s="1" customFormat="1" ht="39">
      <c r="A11" s="4" t="s">
        <v>19</v>
      </c>
      <c r="B11" s="5" t="s">
        <v>20</v>
      </c>
      <c r="C11" s="28">
        <f>SUM(C12:C14)</f>
        <v>11250640</v>
      </c>
      <c r="D11" s="44">
        <f>SUM(D12:D14)</f>
        <v>11275061</v>
      </c>
      <c r="E11" s="35">
        <f>SUM(E12:E14)</f>
        <v>8214234.96</v>
      </c>
      <c r="F11" s="35">
        <f>SUM(F12:F14)</f>
        <v>7232708.73</v>
      </c>
      <c r="G11" s="19">
        <f t="shared" si="2"/>
        <v>113.57065888646673</v>
      </c>
      <c r="H11" s="20">
        <f>E11/C11%</f>
        <v>73.01126833673463</v>
      </c>
      <c r="I11" s="20">
        <f t="shared" si="1"/>
        <v>72.85313099414716</v>
      </c>
      <c r="J11" s="12">
        <f>E11/E49%</f>
        <v>0.4357096800274156</v>
      </c>
    </row>
    <row r="12" spans="1:10" s="1" customFormat="1" ht="16.5" customHeight="1" outlineLevel="1">
      <c r="A12" s="6" t="s">
        <v>21</v>
      </c>
      <c r="B12" s="16" t="s">
        <v>22</v>
      </c>
      <c r="C12" s="27">
        <v>2938324</v>
      </c>
      <c r="D12" s="36">
        <v>2938324</v>
      </c>
      <c r="E12" s="36">
        <v>2210832.51</v>
      </c>
      <c r="F12" s="48">
        <v>2223511.61</v>
      </c>
      <c r="G12" s="10">
        <f t="shared" si="2"/>
        <v>99.42977136062716</v>
      </c>
      <c r="H12" s="13">
        <f t="shared" si="0"/>
        <v>75.24127734041582</v>
      </c>
      <c r="I12" s="13">
        <f t="shared" si="1"/>
        <v>75.24127734041582</v>
      </c>
      <c r="J12" s="13"/>
    </row>
    <row r="13" spans="1:10" s="1" customFormat="1" ht="16.5" customHeight="1" outlineLevel="1" collapsed="1">
      <c r="A13" s="6" t="s">
        <v>23</v>
      </c>
      <c r="B13" s="16" t="s">
        <v>24</v>
      </c>
      <c r="C13" s="27">
        <v>8212316</v>
      </c>
      <c r="D13" s="36">
        <v>8236737</v>
      </c>
      <c r="E13" s="36">
        <v>5903634.45</v>
      </c>
      <c r="F13" s="48">
        <v>5009197.12</v>
      </c>
      <c r="G13" s="10">
        <f t="shared" si="2"/>
        <v>117.85590202527307</v>
      </c>
      <c r="H13" s="13">
        <f t="shared" si="0"/>
        <v>71.88757044906698</v>
      </c>
      <c r="I13" s="13">
        <f t="shared" si="1"/>
        <v>71.67443187757483</v>
      </c>
      <c r="J13" s="13"/>
    </row>
    <row r="14" spans="1:10" s="1" customFormat="1" ht="39" outlineLevel="1" collapsed="1">
      <c r="A14" s="6" t="s">
        <v>25</v>
      </c>
      <c r="B14" s="16" t="s">
        <v>26</v>
      </c>
      <c r="C14" s="27">
        <v>100000</v>
      </c>
      <c r="D14" s="36">
        <v>100000</v>
      </c>
      <c r="E14" s="36">
        <v>99768</v>
      </c>
      <c r="F14" s="48">
        <v>0</v>
      </c>
      <c r="G14" s="10"/>
      <c r="H14" s="13">
        <f t="shared" si="0"/>
        <v>99.768</v>
      </c>
      <c r="I14" s="13">
        <f t="shared" si="1"/>
        <v>99.768</v>
      </c>
      <c r="J14" s="13"/>
    </row>
    <row r="15" spans="1:10" s="1" customFormat="1" ht="16.5" customHeight="1">
      <c r="A15" s="4" t="s">
        <v>27</v>
      </c>
      <c r="B15" s="17" t="s">
        <v>28</v>
      </c>
      <c r="C15" s="30">
        <f>SUM(C16:C20)</f>
        <v>386150739.57</v>
      </c>
      <c r="D15" s="37">
        <f>SUM(D16:D20)</f>
        <v>406854676.76</v>
      </c>
      <c r="E15" s="37">
        <f>SUM(E16:E20)</f>
        <v>140913103.83</v>
      </c>
      <c r="F15" s="37">
        <f>SUM(F17:F20)</f>
        <v>109194821.30999999</v>
      </c>
      <c r="G15" s="9">
        <f t="shared" si="2"/>
        <v>129.04742380589005</v>
      </c>
      <c r="H15" s="12">
        <f t="shared" si="0"/>
        <v>36.49173480462953</v>
      </c>
      <c r="I15" s="12">
        <f t="shared" si="1"/>
        <v>34.634750902254815</v>
      </c>
      <c r="J15" s="12">
        <f>E15/E49%</f>
        <v>7.474488334022443</v>
      </c>
    </row>
    <row r="16" spans="1:10" s="1" customFormat="1" ht="16.5" customHeight="1">
      <c r="A16" s="15" t="s">
        <v>93</v>
      </c>
      <c r="B16" s="18" t="s">
        <v>94</v>
      </c>
      <c r="C16" s="29">
        <v>11154</v>
      </c>
      <c r="D16" s="38">
        <v>0</v>
      </c>
      <c r="E16" s="38">
        <v>0</v>
      </c>
      <c r="G16" s="10"/>
      <c r="H16" s="13">
        <f t="shared" si="0"/>
        <v>0</v>
      </c>
      <c r="I16" s="13"/>
      <c r="J16" s="12"/>
    </row>
    <row r="17" spans="1:10" s="1" customFormat="1" ht="16.5" customHeight="1" outlineLevel="1">
      <c r="A17" s="6" t="s">
        <v>29</v>
      </c>
      <c r="B17" s="16" t="s">
        <v>30</v>
      </c>
      <c r="C17" s="27">
        <v>2325495</v>
      </c>
      <c r="D17" s="36">
        <v>2802335</v>
      </c>
      <c r="E17" s="36">
        <v>1160582</v>
      </c>
      <c r="F17" s="38">
        <v>1610536</v>
      </c>
      <c r="G17" s="22">
        <f>E17/F18%</f>
        <v>59.608731381612735</v>
      </c>
      <c r="H17" s="13">
        <f t="shared" si="0"/>
        <v>49.90688004059351</v>
      </c>
      <c r="I17" s="13">
        <f t="shared" si="1"/>
        <v>41.414820141060936</v>
      </c>
      <c r="J17" s="13"/>
    </row>
    <row r="18" spans="1:10" s="1" customFormat="1" ht="16.5" customHeight="1" outlineLevel="1" collapsed="1">
      <c r="A18" s="6" t="s">
        <v>31</v>
      </c>
      <c r="B18" s="16" t="s">
        <v>32</v>
      </c>
      <c r="C18" s="27">
        <v>2702968</v>
      </c>
      <c r="D18" s="36">
        <v>2703362.48</v>
      </c>
      <c r="E18" s="36">
        <v>2083959.12</v>
      </c>
      <c r="F18" s="48">
        <v>1947000</v>
      </c>
      <c r="G18" s="10">
        <f>E18/F19%</f>
        <v>2.0157579733958833</v>
      </c>
      <c r="H18" s="13">
        <f t="shared" si="0"/>
        <v>77.0989194100707</v>
      </c>
      <c r="I18" s="13">
        <f t="shared" si="1"/>
        <v>77.08766898325821</v>
      </c>
      <c r="J18" s="13"/>
    </row>
    <row r="19" spans="1:10" s="1" customFormat="1" ht="16.5" customHeight="1" outlineLevel="1" collapsed="1">
      <c r="A19" s="6" t="s">
        <v>33</v>
      </c>
      <c r="B19" s="16" t="s">
        <v>34</v>
      </c>
      <c r="C19" s="27">
        <v>373859160</v>
      </c>
      <c r="D19" s="36">
        <v>395403750.07</v>
      </c>
      <c r="E19" s="36">
        <v>137304825.24</v>
      </c>
      <c r="F19" s="48">
        <v>103383399.57</v>
      </c>
      <c r="G19" s="10">
        <f>E19/F20%</f>
        <v>6091.9159655360345</v>
      </c>
      <c r="H19" s="13">
        <f t="shared" si="0"/>
        <v>36.72635043635149</v>
      </c>
      <c r="I19" s="13">
        <f t="shared" si="1"/>
        <v>34.72522079411041</v>
      </c>
      <c r="J19" s="13"/>
    </row>
    <row r="20" spans="1:10" s="1" customFormat="1" ht="16.5" customHeight="1" outlineLevel="1" collapsed="1">
      <c r="A20" s="6" t="s">
        <v>35</v>
      </c>
      <c r="B20" s="16" t="s">
        <v>36</v>
      </c>
      <c r="C20" s="27">
        <v>7251962.57</v>
      </c>
      <c r="D20" s="36">
        <v>5945229.21</v>
      </c>
      <c r="E20" s="36">
        <v>363737.47</v>
      </c>
      <c r="F20" s="48">
        <v>2253885.74</v>
      </c>
      <c r="G20" s="10">
        <f>E20/F21%</f>
        <v>0.8253168444920237</v>
      </c>
      <c r="H20" s="13">
        <f t="shared" si="0"/>
        <v>5.015710802269074</v>
      </c>
      <c r="I20" s="13">
        <f t="shared" si="1"/>
        <v>6.11814039714711</v>
      </c>
      <c r="J20" s="13"/>
    </row>
    <row r="21" spans="1:10" s="1" customFormat="1" ht="16.5" customHeight="1">
      <c r="A21" s="4" t="s">
        <v>37</v>
      </c>
      <c r="B21" s="17" t="s">
        <v>38</v>
      </c>
      <c r="C21" s="30">
        <f>SUM(C22:C24)</f>
        <v>335229553.09999996</v>
      </c>
      <c r="D21" s="37">
        <f>SUM(D22:D24)</f>
        <v>401580332.99999994</v>
      </c>
      <c r="E21" s="37">
        <f>SUM(E22:E24)</f>
        <v>116252823.03000002</v>
      </c>
      <c r="F21" s="64">
        <f>SUM(F22:F24)</f>
        <v>44072464.1</v>
      </c>
      <c r="G21" s="11">
        <f t="shared" si="2"/>
        <v>263.7765448426561</v>
      </c>
      <c r="H21" s="12">
        <f t="shared" si="0"/>
        <v>34.67857232602684</v>
      </c>
      <c r="I21" s="12">
        <f t="shared" si="1"/>
        <v>28.9488337642272</v>
      </c>
      <c r="J21" s="12">
        <f>E21/E49%</f>
        <v>6.166427010104065</v>
      </c>
    </row>
    <row r="22" spans="1:10" s="1" customFormat="1" ht="16.5" customHeight="1" outlineLevel="1">
      <c r="A22" s="6" t="s">
        <v>39</v>
      </c>
      <c r="B22" s="16" t="s">
        <v>40</v>
      </c>
      <c r="C22" s="27">
        <v>44717175.95</v>
      </c>
      <c r="D22" s="36">
        <v>78295717.6</v>
      </c>
      <c r="E22" s="36">
        <v>54092994.13</v>
      </c>
      <c r="F22" s="48">
        <v>24926407.88</v>
      </c>
      <c r="G22" s="10">
        <f t="shared" si="2"/>
        <v>217.01078787771166</v>
      </c>
      <c r="H22" s="13">
        <f t="shared" si="0"/>
        <v>120.9669282122902</v>
      </c>
      <c r="I22" s="13">
        <f t="shared" si="1"/>
        <v>69.08806226970452</v>
      </c>
      <c r="J22" s="13"/>
    </row>
    <row r="23" spans="1:10" s="1" customFormat="1" ht="16.5" customHeight="1" outlineLevel="1" collapsed="1">
      <c r="A23" s="6" t="s">
        <v>41</v>
      </c>
      <c r="B23" s="7" t="s">
        <v>42</v>
      </c>
      <c r="C23" s="31">
        <v>263327033.56</v>
      </c>
      <c r="D23" s="45">
        <v>319108374.09</v>
      </c>
      <c r="E23" s="39">
        <v>60851743.36</v>
      </c>
      <c r="F23" s="65">
        <v>18126540.94</v>
      </c>
      <c r="G23" s="10">
        <f t="shared" si="2"/>
        <v>335.7052156913066</v>
      </c>
      <c r="H23" s="21">
        <f t="shared" si="0"/>
        <v>23.1088098085967</v>
      </c>
      <c r="I23" s="21">
        <f t="shared" si="1"/>
        <v>19.06930319003087</v>
      </c>
      <c r="J23" s="13"/>
    </row>
    <row r="24" spans="1:10" s="1" customFormat="1" ht="16.5" customHeight="1" outlineLevel="1" collapsed="1">
      <c r="A24" s="6" t="s">
        <v>43</v>
      </c>
      <c r="B24" s="7" t="s">
        <v>44</v>
      </c>
      <c r="C24" s="25">
        <v>27185343.59</v>
      </c>
      <c r="D24" s="42">
        <v>4176241.31</v>
      </c>
      <c r="E24" s="34">
        <v>1308085.54</v>
      </c>
      <c r="F24" s="48">
        <v>1019515.28</v>
      </c>
      <c r="G24" s="10">
        <f t="shared" si="2"/>
        <v>128.30465277577792</v>
      </c>
      <c r="H24" s="13">
        <f t="shared" si="0"/>
        <v>4.811730760986862</v>
      </c>
      <c r="I24" s="13">
        <f t="shared" si="1"/>
        <v>31.322077507058616</v>
      </c>
      <c r="J24" s="13"/>
    </row>
    <row r="25" spans="1:10" s="1" customFormat="1" ht="16.5" customHeight="1">
      <c r="A25" s="4" t="s">
        <v>45</v>
      </c>
      <c r="B25" s="5" t="s">
        <v>46</v>
      </c>
      <c r="C25" s="26">
        <f>SUM(C26:C30)</f>
        <v>1222006252.25</v>
      </c>
      <c r="D25" s="41">
        <f>SUM(D26:D30)</f>
        <v>1246131277.46</v>
      </c>
      <c r="E25" s="33">
        <f>SUM(E26:E30)</f>
        <v>951893590.74</v>
      </c>
      <c r="F25" s="64">
        <f>SUM(F26:F30)</f>
        <v>2969466847.299999</v>
      </c>
      <c r="G25" s="9">
        <f t="shared" si="2"/>
        <v>32.05604371725899</v>
      </c>
      <c r="H25" s="12">
        <f t="shared" si="0"/>
        <v>77.89596730682356</v>
      </c>
      <c r="I25" s="12">
        <f t="shared" si="1"/>
        <v>76.38790615064673</v>
      </c>
      <c r="J25" s="12">
        <f>E25/E49%</f>
        <v>50.49152524381566</v>
      </c>
    </row>
    <row r="26" spans="1:10" s="1" customFormat="1" ht="16.5" customHeight="1" outlineLevel="1">
      <c r="A26" s="6" t="s">
        <v>47</v>
      </c>
      <c r="B26" s="7" t="s">
        <v>48</v>
      </c>
      <c r="C26" s="25">
        <v>401096078.32</v>
      </c>
      <c r="D26" s="42">
        <v>397832605.72</v>
      </c>
      <c r="E26" s="34">
        <v>295009170.95</v>
      </c>
      <c r="F26" s="48">
        <v>545787079.39</v>
      </c>
      <c r="G26" s="10">
        <f t="shared" si="2"/>
        <v>54.05206207514431</v>
      </c>
      <c r="H26" s="13">
        <f t="shared" si="0"/>
        <v>73.55074928322725</v>
      </c>
      <c r="I26" s="13">
        <f t="shared" si="1"/>
        <v>74.15409564434532</v>
      </c>
      <c r="J26" s="13"/>
    </row>
    <row r="27" spans="1:10" s="1" customFormat="1" ht="16.5" customHeight="1" outlineLevel="1" collapsed="1">
      <c r="A27" s="6" t="s">
        <v>49</v>
      </c>
      <c r="B27" s="7" t="s">
        <v>50</v>
      </c>
      <c r="C27" s="25">
        <v>703962743.53</v>
      </c>
      <c r="D27" s="42">
        <v>730828223.08</v>
      </c>
      <c r="E27" s="34">
        <v>559964341.71</v>
      </c>
      <c r="F27" s="48">
        <v>2339321535.31</v>
      </c>
      <c r="G27" s="10">
        <f t="shared" si="2"/>
        <v>23.937040430647567</v>
      </c>
      <c r="H27" s="13">
        <f t="shared" si="0"/>
        <v>79.54459903688591</v>
      </c>
      <c r="I27" s="13">
        <f t="shared" si="1"/>
        <v>76.62051409975496</v>
      </c>
      <c r="J27" s="13"/>
    </row>
    <row r="28" spans="1:10" s="1" customFormat="1" ht="16.5" customHeight="1" outlineLevel="1" collapsed="1">
      <c r="A28" s="6" t="s">
        <v>51</v>
      </c>
      <c r="B28" s="7" t="s">
        <v>52</v>
      </c>
      <c r="C28" s="25">
        <v>81941543.26</v>
      </c>
      <c r="D28" s="42">
        <v>82214511.8</v>
      </c>
      <c r="E28" s="34">
        <v>69353187.92</v>
      </c>
      <c r="F28" s="48">
        <v>59390473.64</v>
      </c>
      <c r="G28" s="10">
        <f t="shared" si="2"/>
        <v>116.77493656708273</v>
      </c>
      <c r="H28" s="13">
        <f t="shared" si="0"/>
        <v>84.63739534407202</v>
      </c>
      <c r="I28" s="13">
        <f t="shared" si="1"/>
        <v>84.35638234854787</v>
      </c>
      <c r="J28" s="13"/>
    </row>
    <row r="29" spans="1:10" s="1" customFormat="1" ht="16.5" customHeight="1" outlineLevel="1" collapsed="1">
      <c r="A29" s="6" t="s">
        <v>53</v>
      </c>
      <c r="B29" s="7" t="s">
        <v>54</v>
      </c>
      <c r="C29" s="25">
        <v>190000</v>
      </c>
      <c r="D29" s="42">
        <v>4312324</v>
      </c>
      <c r="E29" s="34">
        <v>4119172.52</v>
      </c>
      <c r="F29" s="48">
        <v>4088025.99</v>
      </c>
      <c r="G29" s="10">
        <f t="shared" si="2"/>
        <v>100.76189657492857</v>
      </c>
      <c r="H29" s="13">
        <f t="shared" si="0"/>
        <v>2167.9855368421054</v>
      </c>
      <c r="I29" s="13">
        <f t="shared" si="1"/>
        <v>95.52094230396418</v>
      </c>
      <c r="J29" s="13"/>
    </row>
    <row r="30" spans="1:10" s="1" customFormat="1" ht="16.5" customHeight="1" outlineLevel="1" collapsed="1">
      <c r="A30" s="6" t="s">
        <v>55</v>
      </c>
      <c r="B30" s="7" t="s">
        <v>56</v>
      </c>
      <c r="C30" s="25">
        <v>34815887.14</v>
      </c>
      <c r="D30" s="42">
        <v>30943612.86</v>
      </c>
      <c r="E30" s="34">
        <v>23447717.64</v>
      </c>
      <c r="F30" s="48">
        <v>20879732.97</v>
      </c>
      <c r="G30" s="10">
        <f t="shared" si="2"/>
        <v>112.2989344437004</v>
      </c>
      <c r="H30" s="13">
        <f t="shared" si="0"/>
        <v>67.34775289715625</v>
      </c>
      <c r="I30" s="13">
        <f t="shared" si="1"/>
        <v>75.77563016343916</v>
      </c>
      <c r="J30" s="13"/>
    </row>
    <row r="31" spans="1:10" s="1" customFormat="1" ht="16.5" customHeight="1">
      <c r="A31" s="4" t="s">
        <v>57</v>
      </c>
      <c r="B31" s="5" t="s">
        <v>58</v>
      </c>
      <c r="C31" s="26">
        <f>SUM(C32:C33)</f>
        <v>59379425.06999999</v>
      </c>
      <c r="D31" s="41">
        <f>SUM(D32:D33)</f>
        <v>59590410.769999996</v>
      </c>
      <c r="E31" s="33">
        <f>SUM(E32:E33)</f>
        <v>47736101.739999995</v>
      </c>
      <c r="F31" s="64">
        <f>SUM(F32:F33)</f>
        <v>42813817</v>
      </c>
      <c r="G31" s="9">
        <f t="shared" si="2"/>
        <v>111.49695375210297</v>
      </c>
      <c r="H31" s="12">
        <f t="shared" si="0"/>
        <v>80.39165364724539</v>
      </c>
      <c r="I31" s="12">
        <f t="shared" si="1"/>
        <v>80.10701910454375</v>
      </c>
      <c r="J31" s="12">
        <f>E31/E49%</f>
        <v>2.5320777547969673</v>
      </c>
    </row>
    <row r="32" spans="1:10" s="1" customFormat="1" ht="16.5" customHeight="1" outlineLevel="1">
      <c r="A32" s="6" t="s">
        <v>59</v>
      </c>
      <c r="B32" s="7" t="s">
        <v>60</v>
      </c>
      <c r="C32" s="25">
        <v>40261062.87</v>
      </c>
      <c r="D32" s="42">
        <v>40365839.87</v>
      </c>
      <c r="E32" s="34">
        <v>32358573.2</v>
      </c>
      <c r="F32" s="48">
        <v>29484039.13</v>
      </c>
      <c r="G32" s="10">
        <f t="shared" si="2"/>
        <v>109.74945819779204</v>
      </c>
      <c r="H32" s="13">
        <f t="shared" si="0"/>
        <v>80.37188015746987</v>
      </c>
      <c r="I32" s="13">
        <f t="shared" si="1"/>
        <v>80.16326008380413</v>
      </c>
      <c r="J32" s="13"/>
    </row>
    <row r="33" spans="1:10" s="1" customFormat="1" ht="16.5" customHeight="1" outlineLevel="1" collapsed="1">
      <c r="A33" s="6" t="s">
        <v>61</v>
      </c>
      <c r="B33" s="7" t="s">
        <v>62</v>
      </c>
      <c r="C33" s="25">
        <v>19118362.2</v>
      </c>
      <c r="D33" s="42">
        <v>19224570.9</v>
      </c>
      <c r="E33" s="34">
        <v>15377528.54</v>
      </c>
      <c r="F33" s="48">
        <v>13329777.87</v>
      </c>
      <c r="G33" s="10">
        <f t="shared" si="2"/>
        <v>115.36222651248126</v>
      </c>
      <c r="H33" s="13">
        <f t="shared" si="0"/>
        <v>80.43329433313069</v>
      </c>
      <c r="I33" s="13">
        <f t="shared" si="1"/>
        <v>79.98892989595934</v>
      </c>
      <c r="J33" s="13"/>
    </row>
    <row r="34" spans="1:10" s="1" customFormat="1" ht="16.5" customHeight="1">
      <c r="A34" s="4" t="s">
        <v>63</v>
      </c>
      <c r="B34" s="5" t="s">
        <v>64</v>
      </c>
      <c r="C34" s="26">
        <f>SUM(C35:C38)</f>
        <v>435544637.22</v>
      </c>
      <c r="D34" s="41">
        <f>SUM(D35:D38)</f>
        <v>477512491.04999995</v>
      </c>
      <c r="E34" s="33">
        <f>SUM(E35:E38)</f>
        <v>403395004.27000004</v>
      </c>
      <c r="F34" s="64">
        <f>SUM(F35:F38)</f>
        <v>532133667.16</v>
      </c>
      <c r="G34" s="9">
        <f t="shared" si="2"/>
        <v>75.8070817850938</v>
      </c>
      <c r="H34" s="12">
        <f t="shared" si="0"/>
        <v>92.61852168466473</v>
      </c>
      <c r="I34" s="12">
        <f t="shared" si="1"/>
        <v>84.47841927296534</v>
      </c>
      <c r="J34" s="12">
        <f>E34/E49%</f>
        <v>21.39738016882094</v>
      </c>
    </row>
    <row r="35" spans="1:10" s="1" customFormat="1" ht="16.5" customHeight="1" outlineLevel="1">
      <c r="A35" s="6" t="s">
        <v>65</v>
      </c>
      <c r="B35" s="7" t="s">
        <v>66</v>
      </c>
      <c r="C35" s="25">
        <v>7598045.16</v>
      </c>
      <c r="D35" s="42">
        <v>8443674.97</v>
      </c>
      <c r="E35" s="34">
        <v>7519611.49</v>
      </c>
      <c r="F35" s="48">
        <v>5373877.73</v>
      </c>
      <c r="G35" s="10">
        <f t="shared" si="2"/>
        <v>139.92896503806386</v>
      </c>
      <c r="H35" s="13">
        <f t="shared" si="0"/>
        <v>98.96771250567298</v>
      </c>
      <c r="I35" s="13">
        <f t="shared" si="1"/>
        <v>89.05614577440325</v>
      </c>
      <c r="J35" s="13"/>
    </row>
    <row r="36" spans="1:10" s="1" customFormat="1" ht="16.5" customHeight="1" outlineLevel="1" collapsed="1">
      <c r="A36" s="6" t="s">
        <v>67</v>
      </c>
      <c r="B36" s="7" t="s">
        <v>68</v>
      </c>
      <c r="C36" s="25">
        <v>147015061.35</v>
      </c>
      <c r="D36" s="43">
        <v>180596095.45</v>
      </c>
      <c r="E36" s="34">
        <v>150594793.71</v>
      </c>
      <c r="F36" s="48">
        <v>155509862.26</v>
      </c>
      <c r="G36" s="10">
        <f t="shared" si="2"/>
        <v>96.83938466758951</v>
      </c>
      <c r="H36" s="13">
        <f t="shared" si="0"/>
        <v>102.43494260188602</v>
      </c>
      <c r="I36" s="13">
        <f t="shared" si="1"/>
        <v>83.38762437513154</v>
      </c>
      <c r="J36" s="13"/>
    </row>
    <row r="37" spans="1:10" s="1" customFormat="1" ht="16.5" customHeight="1" outlineLevel="1" collapsed="1">
      <c r="A37" s="6" t="s">
        <v>69</v>
      </c>
      <c r="B37" s="7" t="s">
        <v>70</v>
      </c>
      <c r="C37" s="25">
        <v>237991722.71</v>
      </c>
      <c r="D37" s="43">
        <v>239728959.63</v>
      </c>
      <c r="E37" s="34">
        <v>205327661.13</v>
      </c>
      <c r="F37" s="48">
        <v>346392251.85</v>
      </c>
      <c r="G37" s="10">
        <f t="shared" si="2"/>
        <v>59.27605482899602</v>
      </c>
      <c r="H37" s="13">
        <f t="shared" si="0"/>
        <v>86.27512704725359</v>
      </c>
      <c r="I37" s="13">
        <f t="shared" si="1"/>
        <v>85.6499195787212</v>
      </c>
      <c r="J37" s="13"/>
    </row>
    <row r="38" spans="1:10" s="1" customFormat="1" ht="16.5" customHeight="1" outlineLevel="1" collapsed="1">
      <c r="A38" s="6" t="s">
        <v>71</v>
      </c>
      <c r="B38" s="7" t="s">
        <v>72</v>
      </c>
      <c r="C38" s="25">
        <v>42939808</v>
      </c>
      <c r="D38" s="43">
        <v>48743761</v>
      </c>
      <c r="E38" s="34">
        <v>39952937.94</v>
      </c>
      <c r="F38" s="48">
        <v>24857675.32</v>
      </c>
      <c r="G38" s="10">
        <f t="shared" si="2"/>
        <v>160.72676718830036</v>
      </c>
      <c r="H38" s="13">
        <f t="shared" si="0"/>
        <v>93.0440535272072</v>
      </c>
      <c r="I38" s="13">
        <f t="shared" si="1"/>
        <v>81.96523436096776</v>
      </c>
      <c r="J38" s="13"/>
    </row>
    <row r="39" spans="1:10" s="1" customFormat="1" ht="16.5" customHeight="1">
      <c r="A39" s="4" t="s">
        <v>73</v>
      </c>
      <c r="B39" s="5" t="s">
        <v>74</v>
      </c>
      <c r="C39" s="26">
        <f>SUM(C40:C42)</f>
        <v>47924563</v>
      </c>
      <c r="D39" s="41">
        <f>SUM(D40:D42)</f>
        <v>47924563</v>
      </c>
      <c r="E39" s="33">
        <f>SUM(E40:E42)</f>
        <v>42122462.35</v>
      </c>
      <c r="F39" s="64">
        <f>SUM(F40:F42)</f>
        <v>39476486.84</v>
      </c>
      <c r="G39" s="9">
        <f t="shared" si="2"/>
        <v>106.70266207001717</v>
      </c>
      <c r="H39" s="12">
        <f t="shared" si="0"/>
        <v>87.89326331468062</v>
      </c>
      <c r="I39" s="12">
        <f t="shared" si="1"/>
        <v>87.89326331468062</v>
      </c>
      <c r="J39" s="12">
        <f>E39/E49%</f>
        <v>2.234312103544377</v>
      </c>
    </row>
    <row r="40" spans="1:10" s="1" customFormat="1" ht="16.5" customHeight="1" outlineLevel="1">
      <c r="A40" s="6" t="s">
        <v>75</v>
      </c>
      <c r="B40" s="7" t="s">
        <v>76</v>
      </c>
      <c r="C40" s="25">
        <v>43783409</v>
      </c>
      <c r="D40" s="42">
        <v>16467065.05</v>
      </c>
      <c r="E40" s="34">
        <v>16467065.05</v>
      </c>
      <c r="F40" s="48">
        <v>36342878.06</v>
      </c>
      <c r="G40" s="10">
        <f t="shared" si="2"/>
        <v>45.310294420859634</v>
      </c>
      <c r="H40" s="13">
        <f>E40/C40%</f>
        <v>37.61028532520161</v>
      </c>
      <c r="I40" s="13">
        <f t="shared" si="1"/>
        <v>100</v>
      </c>
      <c r="J40" s="13"/>
    </row>
    <row r="41" spans="1:10" s="1" customFormat="1" ht="16.5" customHeight="1" outlineLevel="1">
      <c r="A41" s="6" t="s">
        <v>96</v>
      </c>
      <c r="B41" s="7" t="s">
        <v>97</v>
      </c>
      <c r="C41" s="25">
        <v>0</v>
      </c>
      <c r="D41" s="42">
        <v>27316343.95</v>
      </c>
      <c r="E41" s="34">
        <v>21969117.99</v>
      </c>
      <c r="F41" s="48"/>
      <c r="G41" s="10"/>
      <c r="H41" s="13"/>
      <c r="I41" s="13">
        <f t="shared" si="1"/>
        <v>80.42481098573222</v>
      </c>
      <c r="J41" s="13"/>
    </row>
    <row r="42" spans="1:10" s="1" customFormat="1" ht="16.5" customHeight="1" outlineLevel="1" collapsed="1">
      <c r="A42" s="6" t="s">
        <v>77</v>
      </c>
      <c r="B42" s="7" t="s">
        <v>78</v>
      </c>
      <c r="C42" s="25">
        <v>4141154</v>
      </c>
      <c r="D42" s="42">
        <v>4141154</v>
      </c>
      <c r="E42" s="34">
        <v>3686279.31</v>
      </c>
      <c r="F42" s="48">
        <v>3133608.78</v>
      </c>
      <c r="G42" s="10">
        <f t="shared" si="2"/>
        <v>117.63687073917377</v>
      </c>
      <c r="H42" s="13">
        <f t="shared" si="0"/>
        <v>89.01575044057768</v>
      </c>
      <c r="I42" s="13">
        <f t="shared" si="1"/>
        <v>89.01575044057768</v>
      </c>
      <c r="J42" s="13"/>
    </row>
    <row r="43" spans="1:10" s="1" customFormat="1" ht="16.5" customHeight="1">
      <c r="A43" s="4" t="s">
        <v>79</v>
      </c>
      <c r="B43" s="5" t="s">
        <v>80</v>
      </c>
      <c r="C43" s="26">
        <f>C44</f>
        <v>5883000</v>
      </c>
      <c r="D43" s="41">
        <f>D44</f>
        <v>5883000</v>
      </c>
      <c r="E43" s="33">
        <f>E44</f>
        <v>4927750</v>
      </c>
      <c r="F43" s="64">
        <f>F44</f>
        <v>4900000</v>
      </c>
      <c r="G43" s="9">
        <f t="shared" si="2"/>
        <v>100.56632653061224</v>
      </c>
      <c r="H43" s="12">
        <f t="shared" si="0"/>
        <v>83.76253612102668</v>
      </c>
      <c r="I43" s="12">
        <f t="shared" si="1"/>
        <v>83.76253612102668</v>
      </c>
      <c r="J43" s="12">
        <f>E43/E49%</f>
        <v>0.2613838520824461</v>
      </c>
    </row>
    <row r="44" spans="1:10" s="1" customFormat="1" ht="16.5" customHeight="1" outlineLevel="1">
      <c r="A44" s="6" t="s">
        <v>81</v>
      </c>
      <c r="B44" s="7" t="s">
        <v>82</v>
      </c>
      <c r="C44" s="25">
        <v>5883000</v>
      </c>
      <c r="D44" s="43">
        <v>5883000</v>
      </c>
      <c r="E44" s="34">
        <v>4927750</v>
      </c>
      <c r="F44" s="48">
        <v>4900000</v>
      </c>
      <c r="G44" s="10">
        <f t="shared" si="2"/>
        <v>100.56632653061224</v>
      </c>
      <c r="H44" s="13">
        <f t="shared" si="0"/>
        <v>83.76253612102668</v>
      </c>
      <c r="I44" s="13">
        <f t="shared" si="1"/>
        <v>83.76253612102668</v>
      </c>
      <c r="J44" s="13"/>
    </row>
    <row r="45" spans="1:10" s="1" customFormat="1" ht="39" hidden="1">
      <c r="A45" s="4" t="s">
        <v>83</v>
      </c>
      <c r="B45" s="5" t="s">
        <v>84</v>
      </c>
      <c r="C45" s="23">
        <f>C46</f>
        <v>0</v>
      </c>
      <c r="D45" s="41">
        <f>D46</f>
        <v>0</v>
      </c>
      <c r="E45" s="33">
        <f>E46</f>
        <v>0</v>
      </c>
      <c r="F45" s="33">
        <f>F46</f>
        <v>0</v>
      </c>
      <c r="G45" s="9"/>
      <c r="H45" s="12" t="e">
        <f t="shared" si="0"/>
        <v>#DIV/0!</v>
      </c>
      <c r="I45" s="12"/>
      <c r="J45" s="12">
        <f>E45/E49%</f>
        <v>0</v>
      </c>
    </row>
    <row r="46" spans="1:10" s="1" customFormat="1" ht="26.25" hidden="1" outlineLevel="1">
      <c r="A46" s="6" t="s">
        <v>85</v>
      </c>
      <c r="B46" s="7" t="s">
        <v>86</v>
      </c>
      <c r="C46" s="24"/>
      <c r="D46" s="43"/>
      <c r="E46" s="34"/>
      <c r="F46" s="48"/>
      <c r="G46" s="10"/>
      <c r="H46" s="13"/>
      <c r="I46" s="13"/>
      <c r="J46" s="13"/>
    </row>
    <row r="47" spans="1:10" s="1" customFormat="1" ht="52.5" collapsed="1">
      <c r="A47" s="4" t="s">
        <v>87</v>
      </c>
      <c r="B47" s="5" t="s">
        <v>88</v>
      </c>
      <c r="C47" s="26">
        <f>C48</f>
        <v>89089565</v>
      </c>
      <c r="D47" s="41">
        <f>D48</f>
        <v>90004816</v>
      </c>
      <c r="E47" s="33">
        <f>E48</f>
        <v>82580681</v>
      </c>
      <c r="F47" s="64">
        <f>F48</f>
        <v>71001809</v>
      </c>
      <c r="G47" s="9">
        <f t="shared" si="2"/>
        <v>116.30785491676698</v>
      </c>
      <c r="H47" s="12">
        <f t="shared" si="0"/>
        <v>92.69399957222824</v>
      </c>
      <c r="I47" s="12">
        <f t="shared" si="1"/>
        <v>91.7514025027283</v>
      </c>
      <c r="J47" s="12">
        <f>E47/E49%</f>
        <v>4.380347320251974</v>
      </c>
    </row>
    <row r="48" spans="1:10" s="1" customFormat="1" ht="39" outlineLevel="1">
      <c r="A48" s="6" t="s">
        <v>89</v>
      </c>
      <c r="B48" s="7" t="s">
        <v>90</v>
      </c>
      <c r="C48" s="25">
        <v>89089565</v>
      </c>
      <c r="D48" s="43">
        <v>90004816</v>
      </c>
      <c r="E48" s="34">
        <v>82580681</v>
      </c>
      <c r="F48" s="48">
        <v>71001809</v>
      </c>
      <c r="G48" s="10">
        <f t="shared" si="2"/>
        <v>116.30785491676698</v>
      </c>
      <c r="H48" s="13">
        <f t="shared" si="0"/>
        <v>92.69399957222824</v>
      </c>
      <c r="I48" s="13">
        <f t="shared" si="1"/>
        <v>91.7514025027283</v>
      </c>
      <c r="J48" s="13"/>
    </row>
    <row r="49" spans="1:10" s="1" customFormat="1" ht="16.5" customHeight="1">
      <c r="A49" s="8"/>
      <c r="B49" s="8" t="s">
        <v>91</v>
      </c>
      <c r="C49" s="32">
        <f>C4+C11+C15+C21+C25+C31+C34+C39+C43+C45+C47</f>
        <v>2714975019.12</v>
      </c>
      <c r="D49" s="46">
        <f>D4+D11+D15+D21+D25+D31+D34+D39+D43+D45+D47</f>
        <v>2864970302.09</v>
      </c>
      <c r="E49" s="40">
        <f>E4+E11+E15+E21+E25+E31+E34+E39+E43+E45+E47</f>
        <v>1885254181.06</v>
      </c>
      <c r="F49" s="66">
        <f>F4+F11+F15+F21+F25+F31+F34+F39+F43+F45+F47</f>
        <v>3896034731.0299993</v>
      </c>
      <c r="G49" s="9">
        <f t="shared" si="2"/>
        <v>48.38904966747032</v>
      </c>
      <c r="H49" s="12">
        <f>E49/C49%</f>
        <v>69.43909862091711</v>
      </c>
      <c r="I49" s="12">
        <f t="shared" si="1"/>
        <v>65.8036203616039</v>
      </c>
      <c r="J49" s="12">
        <f>J4+J11+J15+J21+J25+J31+J34+J39+J43+J45+J47</f>
        <v>100.00000000000003</v>
      </c>
    </row>
  </sheetData>
  <sheetProtection/>
  <mergeCells count="9">
    <mergeCell ref="H2:I2"/>
    <mergeCell ref="J2:J3"/>
    <mergeCell ref="A1:J1"/>
    <mergeCell ref="G2:G3"/>
    <mergeCell ref="F2:F3"/>
    <mergeCell ref="A2:A3"/>
    <mergeCell ref="B2:B3"/>
    <mergeCell ref="C2:D2"/>
    <mergeCell ref="E2:E3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Windows</cp:lastModifiedBy>
  <cp:lastPrinted>2023-05-19T05:57:34Z</cp:lastPrinted>
  <dcterms:created xsi:type="dcterms:W3CDTF">1996-10-08T23:32:33Z</dcterms:created>
  <dcterms:modified xsi:type="dcterms:W3CDTF">2024-04-03T12:53:49Z</dcterms:modified>
  <cp:category/>
  <cp:version/>
  <cp:contentType/>
  <cp:contentStatus/>
</cp:coreProperties>
</file>