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<sst xmlns="http://schemas.openxmlformats.org/spreadsheetml/2006/main" count="102" uniqueCount="100">
  <si>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</si>
  <si>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</si>
  <si>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</si>
  <si>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</si>
  <si>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</si>
  <si>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</si>
  <si>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</si>
  <si>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</si>
  <si>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</si>
  <si>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</si>
  <si>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</si>
  <si>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</si>
  <si>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</si>
  <si>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</si>
  <si>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</si>
  <si>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</si>
  <si>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</si>
  <si>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</si>
  <si>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</si>
  <si>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</si>
  <si>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</si>
  <si>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</si>
  <si>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</si>
  <si>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</si>
  <si>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</si>
  <si>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</si>
  <si>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</si>
  <si>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</si>
  <si>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</si>
  <si>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</si>
  <si>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</si>
  <si>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</si>
  <si>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</si>
  <si>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</si>
  <si>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</si>
  <si>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</si>
  <si>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</si>
  <si>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</si>
  <si>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</si>
  <si>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</si>
  <si>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</si>
  <si>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</si>
  <si>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</si>
  <si>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</si>
  <si>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</si>
  <si>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</si>
  <si>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</si>
  <si>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</si>
  <si>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</si>
  <si>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</si>
  <si>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</si>
  <si>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</si>
  <si>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</si>
  <si>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</si>
  <si>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</si>
  <si>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</si>
  <si>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</si>
  <si>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</si>
  <si>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</si>
  <si>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</si>
  <si>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</si>
  <si>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</si>
  <si>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</si>
  <si>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</si>
  <si>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</si>
  <si>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</si>
  <si>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</si>
  <si>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</si>
  <si>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</si>
  <si>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</si>
  <si>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</si>
  <si>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</si>
  <si>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</si>
  <si>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</si>
  <si>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</si>
  <si>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</si>
  <si>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</si>
  <si>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</si>
  <si>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</si>
  <si>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</si>
  <si>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</si>
  <si>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</si>
  <si>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</si>
  <si>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</si>
  <si>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</si>
  <si>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</si>
  <si>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</si>
  <si>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</si>
  <si>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</si>
  <si>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</si>
  <si>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</si>
  <si>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</si>
  <si>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% вопол. к году</t>
  </si>
  <si>
    <t>Удельный вес</t>
  </si>
  <si>
    <t>0401</t>
  </si>
  <si>
    <t>Общэкономические расходы</t>
  </si>
  <si>
    <t>Исполнение 2023 к 2022 году</t>
  </si>
  <si>
    <t>Исполнение расходной части бюджета МР "Малоярославецкий район" на 1 апреля 2023 года</t>
  </si>
  <si>
    <t>исполнено на 1 апреля 2023 года</t>
  </si>
  <si>
    <t>исполнено на 1 апреля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</si>
</sst>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24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 horizontal="center" wrapText="1"/>
      <protection/>
    </xf>
    <xf numFmtId="0" fontId="2" fillId="0" borderId="1">
      <alignment horizontal="center" vertical="center" wrapText="1"/>
      <protection/>
    </xf>
    <xf numFmtId="49" fontId="2" fillId="0" borderId="1">
      <alignment horizontal="left" vertical="top" wrapText="1"/>
      <protection/>
    </xf>
    <xf numFmtId="49" fontId="3" fillId="0" borderId="1">
      <alignment horizontal="left" vertical="top" wrapText="1"/>
      <protection/>
    </xf>
    <xf numFmtId="0" fontId="2" fillId="0" borderId="1">
      <alignment horizontal="left"/>
      <protection/>
    </xf>
    <xf numFmtId="49" fontId="2" fillId="0" borderId="1">
      <alignment horizontal="center" vertical="top" wrapText="1"/>
      <protection/>
    </xf>
    <xf numFmtId="49" fontId="3" fillId="0" borderId="1">
      <alignment horizontal="center" vertical="top" wrapText="1"/>
      <protection/>
    </xf>
    <xf numFmtId="4" fontId="2" fillId="6" borderId="1">
      <alignment horizontal="right" vertical="top" shrinkToFit="1"/>
      <protection/>
    </xf>
    <xf numFmtId="4" fontId="3" fillId="6" borderId="1">
      <alignment horizontal="right" vertical="top" shrinkToFit="1"/>
      <protection/>
    </xf>
    <xf numFmtId="4" fontId="2" fillId="1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49" fontId="2" fillId="0" borderId="1" xfId="38" applyNumberFormat="1" applyFill="1" applyProtection="1">
      <alignment horizontal="center" vertical="top" wrapText="1"/>
      <protection/>
    </xf>
    <xf numFmtId="49" fontId="2" fillId="0" borderId="1" xfId="35" applyNumberFormat="1" applyFill="1" applyProtection="1">
      <alignment horizontal="left" vertical="top" wrapText="1"/>
      <protection/>
    </xf>
    <xf numFmtId="4" fontId="2" fillId="0" borderId="1" xfId="40" applyNumberFormat="1" applyFill="1" applyProtection="1">
      <alignment horizontal="right" vertical="top" shrinkToFit="1"/>
      <protection/>
    </xf>
    <xf numFmtId="49" fontId="3" fillId="0" borderId="1" xfId="39" applyNumberFormat="1" applyFill="1" applyProtection="1">
      <alignment horizontal="center" vertical="top" wrapText="1"/>
      <protection/>
    </xf>
    <xf numFmtId="49" fontId="3" fillId="0" borderId="1" xfId="36" applyNumberFormat="1" applyFill="1" applyProtection="1">
      <alignment horizontal="left" vertical="top" wrapText="1"/>
      <protection/>
    </xf>
    <xf numFmtId="4" fontId="3" fillId="0" borderId="1" xfId="41" applyNumberFormat="1" applyFill="1" applyProtection="1">
      <alignment horizontal="right" vertical="top" shrinkToFit="1"/>
      <protection/>
    </xf>
    <xf numFmtId="4" fontId="3" fillId="0" borderId="13" xfId="41" applyNumberFormat="1" applyFill="1" applyBorder="1" applyProtection="1">
      <alignment horizontal="right" vertical="top" shrinkToFit="1"/>
      <protection/>
    </xf>
    <xf numFmtId="0" fontId="2" fillId="0" borderId="1" xfId="37" applyNumberFormat="1" applyFill="1" applyProtection="1">
      <alignment horizontal="left"/>
      <protection/>
    </xf>
    <xf numFmtId="4" fontId="2" fillId="0" borderId="1" xfId="42" applyNumberFormat="1" applyFill="1" applyProtection="1">
      <alignment horizontal="right" vertical="top" shrinkToFit="1"/>
      <protection/>
    </xf>
    <xf numFmtId="4" fontId="4" fillId="0" borderId="11" xfId="0" applyNumberFormat="1" applyFont="1" applyFill="1" applyBorder="1" applyAlignment="1" applyProtection="1">
      <alignment horizontal="right" vertical="justify"/>
      <protection locked="0"/>
    </xf>
    <xf numFmtId="4" fontId="2" fillId="0" borderId="13" xfId="40" applyNumberFormat="1" applyFill="1" applyBorder="1" applyProtection="1">
      <alignment horizontal="right" vertical="top" shrinkToFit="1"/>
      <protection/>
    </xf>
    <xf numFmtId="4" fontId="3" fillId="0" borderId="12" xfId="41" applyNumberFormat="1" applyFill="1" applyBorder="1" applyProtection="1">
      <alignment horizontal="right" vertical="top" shrinkToFit="1"/>
      <protection/>
    </xf>
    <xf numFmtId="4" fontId="2" fillId="0" borderId="13" xfId="42" applyNumberFormat="1" applyFill="1" applyBorder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top" shrinkToFit="1"/>
      <protection/>
    </xf>
    <xf numFmtId="4" fontId="2" fillId="0" borderId="11" xfId="40" applyNumberFormat="1" applyFont="1" applyFill="1" applyBorder="1" applyAlignment="1" applyProtection="1">
      <alignment horizontal="right" vertical="justify" shrinkToFit="1"/>
      <protection/>
    </xf>
    <xf numFmtId="4" fontId="2" fillId="0" borderId="11" xfId="42" applyNumberFormat="1" applyFont="1" applyFill="1" applyBorder="1" applyAlignment="1" applyProtection="1">
      <alignment horizontal="right" vertical="justify" shrinkToFit="1"/>
      <protection/>
    </xf>
    <xf numFmtId="192" fontId="5" fillId="0" borderId="11" xfId="0" applyNumberFormat="1" applyFont="1" applyFill="1" applyBorder="1" applyAlignment="1" applyProtection="1">
      <alignment vertical="justify"/>
      <protection locked="0"/>
    </xf>
    <xf numFmtId="192" fontId="4" fillId="0" borderId="11" xfId="0" applyNumberFormat="1" applyFont="1" applyFill="1" applyBorder="1" applyAlignment="1" applyProtection="1">
      <alignment vertical="justify"/>
      <protection locked="0"/>
    </xf>
    <xf numFmtId="193" fontId="5" fillId="0" borderId="11" xfId="0" applyNumberFormat="1" applyFont="1" applyFill="1" applyBorder="1" applyAlignment="1" applyProtection="1">
      <alignment vertical="justify"/>
      <protection locked="0"/>
    </xf>
    <xf numFmtId="3" fontId="5" fillId="0" borderId="11" xfId="0" applyNumberFormat="1" applyFont="1" applyFill="1" applyBorder="1" applyAlignment="1" applyProtection="1">
      <alignment vertical="justify"/>
      <protection locked="0"/>
    </xf>
    <xf numFmtId="3" fontId="4" fillId="0" borderId="11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" xfId="39" applyNumberFormat="1" applyFont="1" applyFill="1" applyProtection="1">
      <alignment horizontal="center" vertical="top" wrapText="1"/>
      <protection/>
    </xf>
    <xf numFmtId="49" fontId="3" fillId="0" borderId="14" xfId="36" applyNumberFormat="1" applyFill="1" applyBorder="1" applyProtection="1">
      <alignment horizontal="left" vertical="top" wrapText="1"/>
      <protection/>
    </xf>
    <xf numFmtId="49" fontId="2" fillId="0" borderId="14" xfId="35" applyNumberFormat="1" applyFill="1" applyBorder="1" applyProtection="1">
      <alignment horizontal="left" vertical="top" wrapText="1"/>
      <protection/>
    </xf>
    <xf numFmtId="49" fontId="3" fillId="0" borderId="14" xfId="35" applyNumberFormat="1" applyFont="1" applyFill="1" applyBorder="1" applyProtection="1">
      <alignment horizontal="left" vertical="top" wrapText="1"/>
      <protection/>
    </xf>
    <xf numFmtId="4" fontId="2" fillId="0" borderId="15" xfId="40" applyNumberFormat="1" applyFill="1" applyBorder="1" applyProtection="1">
      <alignment horizontal="right" vertical="top" shrinkToFit="1"/>
      <protection/>
    </xf>
    <xf numFmtId="4" fontId="2" fillId="0" borderId="16" xfId="40" applyNumberFormat="1" applyFill="1" applyBorder="1" applyProtection="1">
      <alignment horizontal="right" vertical="top" shrinkToFit="1"/>
      <protection/>
    </xf>
    <xf numFmtId="192" fontId="5" fillId="0" borderId="17" xfId="0" applyNumberFormat="1" applyFont="1" applyFill="1" applyBorder="1" applyAlignment="1" applyProtection="1">
      <alignment vertical="justify"/>
      <protection locked="0"/>
    </xf>
    <xf numFmtId="3" fontId="5" fillId="0" borderId="17" xfId="0" applyNumberFormat="1" applyFont="1" applyFill="1" applyBorder="1" applyAlignment="1" applyProtection="1">
      <alignment vertical="justify"/>
      <protection locked="0"/>
    </xf>
    <xf numFmtId="4" fontId="3" fillId="0" borderId="18" xfId="41" applyNumberFormat="1" applyFill="1" applyBorder="1" applyProtection="1">
      <alignment horizontal="right" vertical="top" shrinkToFit="1"/>
      <protection/>
    </xf>
    <xf numFmtId="4" fontId="3" fillId="0" borderId="19" xfId="41" applyNumberFormat="1" applyFill="1" applyBorder="1" applyProtection="1">
      <alignment horizontal="right" vertical="top" shrinkToFit="1"/>
      <protection/>
    </xf>
    <xf numFmtId="4" fontId="4" fillId="0" borderId="20" xfId="0" applyNumberFormat="1" applyFont="1" applyFill="1" applyBorder="1" applyAlignment="1" applyProtection="1">
      <alignment horizontal="right" vertical="justify"/>
      <protection locked="0"/>
    </xf>
    <xf numFmtId="3" fontId="4" fillId="0" borderId="20" xfId="0" applyNumberFormat="1" applyFont="1" applyFill="1" applyBorder="1" applyAlignment="1" applyProtection="1">
      <alignment vertical="justify"/>
      <protection locked="0"/>
    </xf>
    <xf numFmtId="4" fontId="3" fillId="0" borderId="11" xfId="41" applyNumberFormat="1" applyFill="1" applyBorder="1" applyProtection="1">
      <alignment horizontal="right" vertical="top" shrinkToFit="1"/>
      <protection/>
    </xf>
    <xf numFmtId="4" fontId="2" fillId="0" borderId="11" xfId="40" applyNumberFormat="1" applyFill="1" applyBorder="1" applyProtection="1">
      <alignment horizontal="right" vertical="top" shrinkToFit="1"/>
      <protection/>
    </xf>
    <xf numFmtId="4" fontId="3" fillId="0" borderId="11" xfId="40" applyNumberFormat="1" applyFont="1" applyFill="1" applyBorder="1" applyProtection="1">
      <alignment horizontal="right" vertical="top" shrinkToFi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3" xfId="34" applyNumberFormat="1" applyFill="1" applyBorder="1" applyProtection="1">
      <alignment horizontal="center" vertical="center" wrapText="1"/>
      <protection/>
    </xf>
    <xf numFmtId="0" fontId="2" fillId="0" borderId="13" xfId="34" applyFill="1" applyBorder="1">
      <alignment horizontal="center" vertical="center" wrapText="1"/>
      <protection/>
    </xf>
    <xf numFmtId="0" fontId="2" fillId="0" borderId="1" xfId="34" applyNumberFormat="1" applyFill="1" applyProtection="1">
      <alignment horizontal="center" vertical="center" wrapText="1"/>
      <protection/>
    </xf>
    <xf numFmtId="0" fontId="2" fillId="0" borderId="1" xfId="34" applyFill="1">
      <alignment horizontal="center" vertical="center" wrapText="1"/>
      <protection/>
    </xf>
    <xf numFmtId="0" fontId="2" fillId="0" borderId="11" xfId="34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NumberFormat="1" applyFill="1" applyBorder="1" applyAlignment="1" applyProtection="1">
      <alignment horizontal="center" vertical="center" wrapText="1"/>
      <protection/>
    </xf>
    <xf numFmtId="0" fontId="2" fillId="0" borderId="12" xfId="34" applyNumberFormat="1" applyFont="1" applyFill="1" applyBorder="1" applyProtection="1">
      <alignment horizontal="center" vertical="center" wrapText="1"/>
      <protection/>
    </xf>
    <xf numFmtId="0" fontId="2" fillId="0" borderId="12" xfId="34" applyFill="1" applyBorder="1">
      <alignment horizontal="center" vertical="center" wrapText="1"/>
      <protection/>
    </xf>
    <xf numFmtId="193" fontId="4" fillId="0" borderId="11" xfId="0" applyNumberFormat="1" applyFont="1" applyFill="1" applyBorder="1" applyAlignment="1" applyProtection="1">
      <alignment vertical="justify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8" xfId="34"/>
    <cellStyle name="xl31" xfId="35"/>
    <cellStyle name="xl32" xfId="36"/>
    <cellStyle name="xl34" xfId="37"/>
    <cellStyle name="xl37" xfId="38"/>
    <cellStyle name="xl38" xfId="39"/>
    <cellStyle name="xl39" xfId="40"/>
    <cellStyle name="xl40" xfId="41"/>
    <cellStyle name="xl4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0">
      <selection activeCell="G18" sqref="G18"/>
    </sheetView>
  </sheetViews>
  <sheetFormatPr defaultColWidth="9.140625" defaultRowHeight="12.75" outlineLevelRow="1"/>
  <cols>
    <col min="1" max="1" width="9.421875" style="25" customWidth="1"/>
    <col min="2" max="2" width="37.8515625" style="25" customWidth="1"/>
    <col min="3" max="5" width="14.7109375" style="25" customWidth="1"/>
    <col min="6" max="6" width="14.7109375" style="26" customWidth="1"/>
    <col min="7" max="7" width="11.7109375" style="25" customWidth="1"/>
    <col min="8" max="8" width="10.28125" style="25" customWidth="1"/>
    <col min="9" max="9" width="9.140625" style="25" customWidth="1"/>
    <col min="10" max="10" width="9.8515625" style="25" customWidth="1"/>
    <col min="11" max="16384" width="9.140625" style="25" customWidth="1"/>
  </cols>
  <sheetData>
    <row r="1" spans="1:10" s="1" customFormat="1" ht="45" customHeight="1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6.25" customHeight="1">
      <c r="A2" s="48" t="s">
        <v>0</v>
      </c>
      <c r="B2" s="50" t="s">
        <v>1</v>
      </c>
      <c r="C2" s="52" t="s">
        <v>2</v>
      </c>
      <c r="D2" s="53"/>
      <c r="E2" s="54" t="s">
        <v>98</v>
      </c>
      <c r="F2" s="46" t="s">
        <v>99</v>
      </c>
      <c r="G2" s="46" t="s">
        <v>96</v>
      </c>
      <c r="H2" s="42" t="s">
        <v>92</v>
      </c>
      <c r="I2" s="42"/>
      <c r="J2" s="43" t="s">
        <v>93</v>
      </c>
    </row>
    <row r="3" spans="1:10" s="1" customFormat="1" ht="39.75" customHeight="1">
      <c r="A3" s="49"/>
      <c r="B3" s="51"/>
      <c r="C3" s="2" t="s">
        <v>3</v>
      </c>
      <c r="D3" s="3" t="s">
        <v>4</v>
      </c>
      <c r="E3" s="55"/>
      <c r="F3" s="47"/>
      <c r="G3" s="47"/>
      <c r="H3" s="2" t="s">
        <v>3</v>
      </c>
      <c r="I3" s="2" t="s">
        <v>4</v>
      </c>
      <c r="J3" s="44"/>
    </row>
    <row r="4" spans="1:10" s="1" customFormat="1" ht="12.75">
      <c r="A4" s="4" t="s">
        <v>5</v>
      </c>
      <c r="B4" s="5" t="s">
        <v>6</v>
      </c>
      <c r="C4" s="6">
        <f>SUM(C5:C10)</f>
        <v>122516643.91</v>
      </c>
      <c r="D4" s="6">
        <f>SUM(D5:D10)</f>
        <v>119004416.59</v>
      </c>
      <c r="E4" s="14">
        <f>SUM(E5:E10)</f>
        <v>20560802.81</v>
      </c>
      <c r="F4" s="17">
        <f>SUM(F5:F10)</f>
        <v>20379151.259999998</v>
      </c>
      <c r="G4" s="20">
        <f>E4/F4%</f>
        <v>100.89135974154402</v>
      </c>
      <c r="H4" s="23">
        <f>E4/C4%</f>
        <v>16.782048670141375</v>
      </c>
      <c r="I4" s="23">
        <f>E4/D4%</f>
        <v>17.277344319780255</v>
      </c>
      <c r="J4" s="23">
        <f>E4/E48%</f>
        <v>4.005998860740124</v>
      </c>
    </row>
    <row r="5" spans="1:10" s="1" customFormat="1" ht="51" outlineLevel="1">
      <c r="A5" s="7" t="s">
        <v>7</v>
      </c>
      <c r="B5" s="8" t="s">
        <v>8</v>
      </c>
      <c r="C5" s="9">
        <v>2973321</v>
      </c>
      <c r="D5" s="9">
        <v>2973321</v>
      </c>
      <c r="E5" s="15">
        <v>475252.53</v>
      </c>
      <c r="F5" s="13">
        <v>862322.93</v>
      </c>
      <c r="G5" s="21">
        <f aca="true" t="shared" si="0" ref="G5:G48">E5/F5%</f>
        <v>55.113057239472916</v>
      </c>
      <c r="H5" s="24">
        <f aca="true" t="shared" si="1" ref="H5:H47">E5/C5%</f>
        <v>15.983895785217944</v>
      </c>
      <c r="I5" s="24">
        <f aca="true" t="shared" si="2" ref="I5:I48">E5/D5%</f>
        <v>15.983895785217944</v>
      </c>
      <c r="J5" s="24"/>
    </row>
    <row r="6" spans="1:10" s="1" customFormat="1" ht="63.75" outlineLevel="1" collapsed="1">
      <c r="A6" s="7" t="s">
        <v>9</v>
      </c>
      <c r="B6" s="8" t="s">
        <v>10</v>
      </c>
      <c r="C6" s="9">
        <v>65684171</v>
      </c>
      <c r="D6" s="9">
        <v>65653171</v>
      </c>
      <c r="E6" s="15">
        <v>13120962.52</v>
      </c>
      <c r="F6" s="13">
        <v>12479976.62</v>
      </c>
      <c r="G6" s="21">
        <f t="shared" si="0"/>
        <v>105.13611458993262</v>
      </c>
      <c r="H6" s="24">
        <f t="shared" si="1"/>
        <v>19.97583637007461</v>
      </c>
      <c r="I6" s="24">
        <f t="shared" si="2"/>
        <v>19.985268525719803</v>
      </c>
      <c r="J6" s="24"/>
    </row>
    <row r="7" spans="1:10" s="1" customFormat="1" ht="16.5" customHeight="1" outlineLevel="1" collapsed="1">
      <c r="A7" s="7" t="s">
        <v>11</v>
      </c>
      <c r="B7" s="8" t="s">
        <v>12</v>
      </c>
      <c r="C7" s="9">
        <v>588</v>
      </c>
      <c r="D7" s="9">
        <v>588</v>
      </c>
      <c r="E7" s="15">
        <v>0</v>
      </c>
      <c r="F7" s="13">
        <v>0</v>
      </c>
      <c r="G7" s="21"/>
      <c r="H7" s="24">
        <f t="shared" si="1"/>
        <v>0</v>
      </c>
      <c r="I7" s="24">
        <f t="shared" si="2"/>
        <v>0</v>
      </c>
      <c r="J7" s="24"/>
    </row>
    <row r="8" spans="1:10" s="1" customFormat="1" ht="51" outlineLevel="1" collapsed="1">
      <c r="A8" s="7" t="s">
        <v>13</v>
      </c>
      <c r="B8" s="8" t="s">
        <v>14</v>
      </c>
      <c r="C8" s="9">
        <v>17088689</v>
      </c>
      <c r="D8" s="9">
        <v>17088689</v>
      </c>
      <c r="E8" s="15">
        <v>2871848.3</v>
      </c>
      <c r="F8" s="13">
        <v>2391610.69</v>
      </c>
      <c r="G8" s="21">
        <f t="shared" si="0"/>
        <v>120.08009129612981</v>
      </c>
      <c r="H8" s="24">
        <f t="shared" si="1"/>
        <v>16.805550735928307</v>
      </c>
      <c r="I8" s="24">
        <f t="shared" si="2"/>
        <v>16.805550735928307</v>
      </c>
      <c r="J8" s="24"/>
    </row>
    <row r="9" spans="1:10" s="1" customFormat="1" ht="16.5" customHeight="1" outlineLevel="1" collapsed="1">
      <c r="A9" s="7" t="s">
        <v>15</v>
      </c>
      <c r="B9" s="8" t="s">
        <v>16</v>
      </c>
      <c r="C9" s="9">
        <v>650000</v>
      </c>
      <c r="D9" s="10">
        <v>650000</v>
      </c>
      <c r="E9" s="15">
        <v>0</v>
      </c>
      <c r="F9" s="13">
        <v>0</v>
      </c>
      <c r="G9" s="21"/>
      <c r="H9" s="24">
        <f t="shared" si="1"/>
        <v>0</v>
      </c>
      <c r="I9" s="24">
        <f t="shared" si="2"/>
        <v>0</v>
      </c>
      <c r="J9" s="24"/>
    </row>
    <row r="10" spans="1:10" s="1" customFormat="1" ht="16.5" customHeight="1" outlineLevel="1" collapsed="1">
      <c r="A10" s="7" t="s">
        <v>17</v>
      </c>
      <c r="B10" s="8" t="s">
        <v>18</v>
      </c>
      <c r="C10" s="9">
        <v>36119874.91</v>
      </c>
      <c r="D10" s="10">
        <v>32638647.59</v>
      </c>
      <c r="E10" s="15">
        <v>4092739.46</v>
      </c>
      <c r="F10" s="13">
        <v>4645241.02</v>
      </c>
      <c r="G10" s="21">
        <f t="shared" si="0"/>
        <v>88.10607334213199</v>
      </c>
      <c r="H10" s="24">
        <f t="shared" si="1"/>
        <v>11.330990127174836</v>
      </c>
      <c r="I10" s="24">
        <f t="shared" si="2"/>
        <v>12.539549773667567</v>
      </c>
      <c r="J10" s="24"/>
    </row>
    <row r="11" spans="1:10" s="1" customFormat="1" ht="38.25">
      <c r="A11" s="4" t="s">
        <v>19</v>
      </c>
      <c r="B11" s="5" t="s">
        <v>20</v>
      </c>
      <c r="C11" s="31">
        <f>SUM(C12:C14)</f>
        <v>11250640</v>
      </c>
      <c r="D11" s="31">
        <f>SUM(D12:D14)</f>
        <v>11210880</v>
      </c>
      <c r="E11" s="32">
        <f>SUM(E12:E14)</f>
        <v>1810944.9200000002</v>
      </c>
      <c r="F11" s="32">
        <f>SUM(F12:F14)</f>
        <v>1626867.19</v>
      </c>
      <c r="G11" s="33">
        <f t="shared" si="0"/>
        <v>111.31485908201273</v>
      </c>
      <c r="H11" s="34">
        <f>E11/C11%</f>
        <v>16.09637247303265</v>
      </c>
      <c r="I11" s="34">
        <f t="shared" si="2"/>
        <v>16.15345913969287</v>
      </c>
      <c r="J11" s="23">
        <f>E11/E48%</f>
        <v>0.3528385225724129</v>
      </c>
    </row>
    <row r="12" spans="1:10" s="1" customFormat="1" ht="16.5" customHeight="1" outlineLevel="1">
      <c r="A12" s="7" t="s">
        <v>21</v>
      </c>
      <c r="B12" s="28" t="s">
        <v>22</v>
      </c>
      <c r="C12" s="39">
        <v>2938324</v>
      </c>
      <c r="D12" s="39">
        <v>2938324</v>
      </c>
      <c r="E12" s="39">
        <v>499303.05</v>
      </c>
      <c r="F12" s="13">
        <v>498274.9</v>
      </c>
      <c r="G12" s="21">
        <f t="shared" si="0"/>
        <v>100.20634192089547</v>
      </c>
      <c r="H12" s="24">
        <f t="shared" si="1"/>
        <v>16.99278398161673</v>
      </c>
      <c r="I12" s="24">
        <f t="shared" si="2"/>
        <v>16.99278398161673</v>
      </c>
      <c r="J12" s="24"/>
    </row>
    <row r="13" spans="1:10" s="1" customFormat="1" ht="16.5" customHeight="1" outlineLevel="1" collapsed="1">
      <c r="A13" s="7" t="s">
        <v>23</v>
      </c>
      <c r="B13" s="28" t="s">
        <v>24</v>
      </c>
      <c r="C13" s="39">
        <v>8212316</v>
      </c>
      <c r="D13" s="39">
        <v>8212316</v>
      </c>
      <c r="E13" s="39">
        <v>1311641.87</v>
      </c>
      <c r="F13" s="13">
        <v>1128592.29</v>
      </c>
      <c r="G13" s="21">
        <f t="shared" si="0"/>
        <v>116.21928322760385</v>
      </c>
      <c r="H13" s="24">
        <f t="shared" si="1"/>
        <v>15.971643930895986</v>
      </c>
      <c r="I13" s="24">
        <f t="shared" si="2"/>
        <v>15.971643930895986</v>
      </c>
      <c r="J13" s="24"/>
    </row>
    <row r="14" spans="1:10" s="1" customFormat="1" ht="38.25" outlineLevel="1" collapsed="1">
      <c r="A14" s="7" t="s">
        <v>25</v>
      </c>
      <c r="B14" s="28" t="s">
        <v>26</v>
      </c>
      <c r="C14" s="39">
        <v>100000</v>
      </c>
      <c r="D14" s="39">
        <v>60240</v>
      </c>
      <c r="E14" s="39">
        <v>0</v>
      </c>
      <c r="F14" s="13">
        <v>0</v>
      </c>
      <c r="G14" s="21"/>
      <c r="H14" s="24">
        <f t="shared" si="1"/>
        <v>0</v>
      </c>
      <c r="I14" s="24">
        <f t="shared" si="2"/>
        <v>0</v>
      </c>
      <c r="J14" s="24"/>
    </row>
    <row r="15" spans="1:10" s="1" customFormat="1" ht="16.5" customHeight="1">
      <c r="A15" s="4" t="s">
        <v>27</v>
      </c>
      <c r="B15" s="29" t="s">
        <v>28</v>
      </c>
      <c r="C15" s="40">
        <f>SUM(C16:C20)</f>
        <v>386150739.57</v>
      </c>
      <c r="D15" s="40">
        <f>SUM(D16:D20)</f>
        <v>420848254.70000005</v>
      </c>
      <c r="E15" s="40">
        <f>SUM(E16:E20)</f>
        <v>18258987.57</v>
      </c>
      <c r="F15" s="40">
        <f>SUM(F16:F20)</f>
        <v>5795449.75</v>
      </c>
      <c r="G15" s="20">
        <f t="shared" si="0"/>
        <v>315.0573011180021</v>
      </c>
      <c r="H15" s="23">
        <f t="shared" si="1"/>
        <v>4.728461116074097</v>
      </c>
      <c r="I15" s="23">
        <f t="shared" si="2"/>
        <v>4.33861549052065</v>
      </c>
      <c r="J15" s="23">
        <f>E15/E48%</f>
        <v>3.557520787472018</v>
      </c>
    </row>
    <row r="16" spans="1:10" s="1" customFormat="1" ht="16.5" customHeight="1">
      <c r="A16" s="27" t="s">
        <v>94</v>
      </c>
      <c r="B16" s="30" t="s">
        <v>95</v>
      </c>
      <c r="C16" s="41">
        <v>11154</v>
      </c>
      <c r="D16" s="41">
        <v>0</v>
      </c>
      <c r="E16" s="41">
        <v>0</v>
      </c>
      <c r="F16" s="41">
        <v>0</v>
      </c>
      <c r="G16" s="21"/>
      <c r="H16" s="24">
        <f t="shared" si="1"/>
        <v>0</v>
      </c>
      <c r="I16" s="24"/>
      <c r="J16" s="23"/>
    </row>
    <row r="17" spans="1:10" s="1" customFormat="1" ht="16.5" customHeight="1" outlineLevel="1">
      <c r="A17" s="7" t="s">
        <v>29</v>
      </c>
      <c r="B17" s="28" t="s">
        <v>30</v>
      </c>
      <c r="C17" s="39">
        <v>2325495</v>
      </c>
      <c r="D17" s="39">
        <v>2325495</v>
      </c>
      <c r="E17" s="39">
        <v>569614</v>
      </c>
      <c r="F17" s="13">
        <v>2000</v>
      </c>
      <c r="G17" s="56">
        <f>E17/F17%</f>
        <v>28480.7</v>
      </c>
      <c r="H17" s="24">
        <f t="shared" si="1"/>
        <v>24.49431196368945</v>
      </c>
      <c r="I17" s="24">
        <f t="shared" si="2"/>
        <v>24.49431196368945</v>
      </c>
      <c r="J17" s="24"/>
    </row>
    <row r="18" spans="1:10" s="1" customFormat="1" ht="16.5" customHeight="1" outlineLevel="1" collapsed="1">
      <c r="A18" s="7" t="s">
        <v>31</v>
      </c>
      <c r="B18" s="28" t="s">
        <v>32</v>
      </c>
      <c r="C18" s="39">
        <v>2702968</v>
      </c>
      <c r="D18" s="39">
        <v>2703362.48</v>
      </c>
      <c r="E18" s="39">
        <v>626435.36</v>
      </c>
      <c r="F18" s="13">
        <v>489000</v>
      </c>
      <c r="G18" s="21">
        <f t="shared" si="0"/>
        <v>128.10539059304702</v>
      </c>
      <c r="H18" s="24">
        <f t="shared" si="1"/>
        <v>23.1758333801954</v>
      </c>
      <c r="I18" s="24">
        <f t="shared" si="2"/>
        <v>23.172451516749614</v>
      </c>
      <c r="J18" s="24"/>
    </row>
    <row r="19" spans="1:10" s="1" customFormat="1" ht="16.5" customHeight="1" outlineLevel="1" collapsed="1">
      <c r="A19" s="7" t="s">
        <v>33</v>
      </c>
      <c r="B19" s="28" t="s">
        <v>34</v>
      </c>
      <c r="C19" s="39">
        <v>373859160</v>
      </c>
      <c r="D19" s="39">
        <v>392932711.17</v>
      </c>
      <c r="E19" s="39">
        <v>17062938.21</v>
      </c>
      <c r="F19" s="13">
        <v>5301449.75</v>
      </c>
      <c r="G19" s="21">
        <f t="shared" si="0"/>
        <v>321.85419111064857</v>
      </c>
      <c r="H19" s="24">
        <f t="shared" si="1"/>
        <v>4.564001644362546</v>
      </c>
      <c r="I19" s="24">
        <f t="shared" si="2"/>
        <v>4.34245806596077</v>
      </c>
      <c r="J19" s="24"/>
    </row>
    <row r="20" spans="1:10" s="1" customFormat="1" ht="16.5" customHeight="1" outlineLevel="1" collapsed="1">
      <c r="A20" s="7" t="s">
        <v>35</v>
      </c>
      <c r="B20" s="28" t="s">
        <v>36</v>
      </c>
      <c r="C20" s="39">
        <v>7251962.57</v>
      </c>
      <c r="D20" s="39">
        <v>22886686.05</v>
      </c>
      <c r="E20" s="39">
        <v>0</v>
      </c>
      <c r="F20" s="13">
        <v>3000</v>
      </c>
      <c r="G20" s="21">
        <f t="shared" si="0"/>
        <v>0</v>
      </c>
      <c r="H20" s="24">
        <f t="shared" si="1"/>
        <v>0</v>
      </c>
      <c r="I20" s="24">
        <f t="shared" si="2"/>
        <v>0</v>
      </c>
      <c r="J20" s="24"/>
    </row>
    <row r="21" spans="1:10" s="1" customFormat="1" ht="16.5" customHeight="1">
      <c r="A21" s="4" t="s">
        <v>37</v>
      </c>
      <c r="B21" s="29" t="s">
        <v>38</v>
      </c>
      <c r="C21" s="40">
        <f>SUM(C22:C24)</f>
        <v>335229553.09999996</v>
      </c>
      <c r="D21" s="40">
        <f>SUM(D22:D24)</f>
        <v>388631600.22999996</v>
      </c>
      <c r="E21" s="40">
        <f>SUM(E22:E24)</f>
        <v>15766592.32</v>
      </c>
      <c r="F21" s="18">
        <f>SUM(F22:F24)</f>
        <v>3525935.31</v>
      </c>
      <c r="G21" s="22">
        <f t="shared" si="0"/>
        <v>447.1605668794871</v>
      </c>
      <c r="H21" s="23">
        <f t="shared" si="1"/>
        <v>4.703222664648775</v>
      </c>
      <c r="I21" s="23">
        <f t="shared" si="2"/>
        <v>4.056950672737115</v>
      </c>
      <c r="J21" s="23">
        <f>E21/E48%</f>
        <v>3.0719107349716364</v>
      </c>
    </row>
    <row r="22" spans="1:10" s="1" customFormat="1" ht="16.5" customHeight="1" outlineLevel="1">
      <c r="A22" s="7" t="s">
        <v>39</v>
      </c>
      <c r="B22" s="28" t="s">
        <v>40</v>
      </c>
      <c r="C22" s="39">
        <v>44717175.95</v>
      </c>
      <c r="D22" s="39">
        <v>78295700.6</v>
      </c>
      <c r="E22" s="39">
        <v>15766592.32</v>
      </c>
      <c r="F22" s="13">
        <v>3157245.31</v>
      </c>
      <c r="G22" s="21">
        <f t="shared" si="0"/>
        <v>499.3781214928783</v>
      </c>
      <c r="H22" s="24">
        <f t="shared" si="1"/>
        <v>35.258470565380144</v>
      </c>
      <c r="I22" s="24">
        <f t="shared" si="2"/>
        <v>20.137238953322555</v>
      </c>
      <c r="J22" s="24"/>
    </row>
    <row r="23" spans="1:10" s="1" customFormat="1" ht="16.5" customHeight="1" outlineLevel="1" collapsed="1">
      <c r="A23" s="7" t="s">
        <v>41</v>
      </c>
      <c r="B23" s="8" t="s">
        <v>42</v>
      </c>
      <c r="C23" s="35">
        <v>263327033.56</v>
      </c>
      <c r="D23" s="35">
        <v>283050556.04</v>
      </c>
      <c r="E23" s="36">
        <v>0</v>
      </c>
      <c r="F23" s="37">
        <v>14890</v>
      </c>
      <c r="G23" s="21">
        <f t="shared" si="0"/>
        <v>0</v>
      </c>
      <c r="H23" s="38">
        <f t="shared" si="1"/>
        <v>0</v>
      </c>
      <c r="I23" s="38">
        <f t="shared" si="2"/>
        <v>0</v>
      </c>
      <c r="J23" s="24"/>
    </row>
    <row r="24" spans="1:10" s="1" customFormat="1" ht="16.5" customHeight="1" outlineLevel="1" collapsed="1">
      <c r="A24" s="7" t="s">
        <v>43</v>
      </c>
      <c r="B24" s="8" t="s">
        <v>44</v>
      </c>
      <c r="C24" s="9">
        <v>27185343.59</v>
      </c>
      <c r="D24" s="9">
        <v>27285343.59</v>
      </c>
      <c r="E24" s="15">
        <v>0</v>
      </c>
      <c r="F24" s="13">
        <v>353800</v>
      </c>
      <c r="G24" s="21">
        <f t="shared" si="0"/>
        <v>0</v>
      </c>
      <c r="H24" s="24">
        <f t="shared" si="1"/>
        <v>0</v>
      </c>
      <c r="I24" s="24">
        <f t="shared" si="2"/>
        <v>0</v>
      </c>
      <c r="J24" s="24"/>
    </row>
    <row r="25" spans="1:10" s="1" customFormat="1" ht="16.5" customHeight="1">
      <c r="A25" s="4" t="s">
        <v>45</v>
      </c>
      <c r="B25" s="5" t="s">
        <v>46</v>
      </c>
      <c r="C25" s="6">
        <f>SUM(C26:C30)</f>
        <v>1222006252.25</v>
      </c>
      <c r="D25" s="6">
        <f>SUM(D26:D30)</f>
        <v>1229690430.1200001</v>
      </c>
      <c r="E25" s="14">
        <f>SUM(E26:E30)</f>
        <v>242344284.22</v>
      </c>
      <c r="F25" s="18">
        <f>SUM(F26:F30)</f>
        <v>482562422.68</v>
      </c>
      <c r="G25" s="20">
        <f t="shared" si="0"/>
        <v>50.22029748485098</v>
      </c>
      <c r="H25" s="23">
        <f t="shared" si="1"/>
        <v>19.831673019167237</v>
      </c>
      <c r="I25" s="23">
        <f t="shared" si="2"/>
        <v>19.707747436592694</v>
      </c>
      <c r="J25" s="23">
        <f>E25/E48%</f>
        <v>47.2175593270135</v>
      </c>
    </row>
    <row r="26" spans="1:10" s="1" customFormat="1" ht="16.5" customHeight="1" outlineLevel="1">
      <c r="A26" s="7" t="s">
        <v>47</v>
      </c>
      <c r="B26" s="8" t="s">
        <v>48</v>
      </c>
      <c r="C26" s="9">
        <v>401096078.32</v>
      </c>
      <c r="D26" s="9">
        <v>399146078.32</v>
      </c>
      <c r="E26" s="15">
        <v>76292159.06</v>
      </c>
      <c r="F26" s="13">
        <v>329221909.69</v>
      </c>
      <c r="G26" s="21">
        <f t="shared" si="0"/>
        <v>23.17347564499513</v>
      </c>
      <c r="H26" s="24">
        <f t="shared" si="1"/>
        <v>19.020918723401994</v>
      </c>
      <c r="I26" s="24">
        <f t="shared" si="2"/>
        <v>19.113844079619316</v>
      </c>
      <c r="J26" s="24"/>
    </row>
    <row r="27" spans="1:10" s="1" customFormat="1" ht="16.5" customHeight="1" outlineLevel="1" collapsed="1">
      <c r="A27" s="7" t="s">
        <v>49</v>
      </c>
      <c r="B27" s="8" t="s">
        <v>50</v>
      </c>
      <c r="C27" s="9">
        <v>703962743.53</v>
      </c>
      <c r="D27" s="9">
        <v>713581921.4</v>
      </c>
      <c r="E27" s="15">
        <v>141607038.03</v>
      </c>
      <c r="F27" s="13">
        <v>134332966.96</v>
      </c>
      <c r="G27" s="21">
        <f t="shared" si="0"/>
        <v>105.4149560116289</v>
      </c>
      <c r="H27" s="24">
        <f t="shared" si="1"/>
        <v>20.115700629257134</v>
      </c>
      <c r="I27" s="24">
        <f t="shared" si="2"/>
        <v>19.844538347072536</v>
      </c>
      <c r="J27" s="24"/>
    </row>
    <row r="28" spans="1:10" s="1" customFormat="1" ht="16.5" customHeight="1" outlineLevel="1" collapsed="1">
      <c r="A28" s="7" t="s">
        <v>51</v>
      </c>
      <c r="B28" s="8" t="s">
        <v>52</v>
      </c>
      <c r="C28" s="9">
        <v>81941543.26</v>
      </c>
      <c r="D28" s="9">
        <v>81941543.26</v>
      </c>
      <c r="E28" s="15">
        <v>18294624.92</v>
      </c>
      <c r="F28" s="13">
        <v>14130763.97</v>
      </c>
      <c r="G28" s="21">
        <f t="shared" si="0"/>
        <v>129.46663718140076</v>
      </c>
      <c r="H28" s="24">
        <f t="shared" si="1"/>
        <v>22.32643442161111</v>
      </c>
      <c r="I28" s="24">
        <f t="shared" si="2"/>
        <v>22.32643442161111</v>
      </c>
      <c r="J28" s="24"/>
    </row>
    <row r="29" spans="1:10" s="1" customFormat="1" ht="16.5" customHeight="1" outlineLevel="1" collapsed="1">
      <c r="A29" s="7" t="s">
        <v>53</v>
      </c>
      <c r="B29" s="8" t="s">
        <v>54</v>
      </c>
      <c r="C29" s="9">
        <v>190000</v>
      </c>
      <c r="D29" s="9">
        <v>190000</v>
      </c>
      <c r="E29" s="15">
        <v>57374</v>
      </c>
      <c r="F29" s="13">
        <v>34562</v>
      </c>
      <c r="G29" s="21">
        <f t="shared" si="0"/>
        <v>166.00312481916555</v>
      </c>
      <c r="H29" s="24">
        <f t="shared" si="1"/>
        <v>30.19684210526316</v>
      </c>
      <c r="I29" s="24">
        <f t="shared" si="2"/>
        <v>30.19684210526316</v>
      </c>
      <c r="J29" s="24"/>
    </row>
    <row r="30" spans="1:10" s="1" customFormat="1" ht="16.5" customHeight="1" outlineLevel="1" collapsed="1">
      <c r="A30" s="7" t="s">
        <v>55</v>
      </c>
      <c r="B30" s="8" t="s">
        <v>56</v>
      </c>
      <c r="C30" s="9">
        <v>34815887.14</v>
      </c>
      <c r="D30" s="9">
        <v>34830887.14</v>
      </c>
      <c r="E30" s="15">
        <v>6093088.21</v>
      </c>
      <c r="F30" s="13">
        <v>4842220.06</v>
      </c>
      <c r="G30" s="21">
        <f t="shared" si="0"/>
        <v>125.83253413724448</v>
      </c>
      <c r="H30" s="24">
        <f t="shared" si="1"/>
        <v>17.500884540149045</v>
      </c>
      <c r="I30" s="24">
        <f t="shared" si="2"/>
        <v>17.493347744802804</v>
      </c>
      <c r="J30" s="24"/>
    </row>
    <row r="31" spans="1:10" s="1" customFormat="1" ht="16.5" customHeight="1">
      <c r="A31" s="4" t="s">
        <v>57</v>
      </c>
      <c r="B31" s="5" t="s">
        <v>58</v>
      </c>
      <c r="C31" s="6">
        <f>SUM(C32:C33)</f>
        <v>59379425.06999999</v>
      </c>
      <c r="D31" s="6">
        <f>SUM(D32:D33)</f>
        <v>59431525.06999999</v>
      </c>
      <c r="E31" s="14">
        <f>SUM(E32:E33)</f>
        <v>13551949.98</v>
      </c>
      <c r="F31" s="18">
        <f>SUM(F32:F33)</f>
        <v>10099330.719999999</v>
      </c>
      <c r="G31" s="20">
        <f t="shared" si="0"/>
        <v>134.1866144967674</v>
      </c>
      <c r="H31" s="23">
        <f t="shared" si="1"/>
        <v>22.822635894544543</v>
      </c>
      <c r="I31" s="23">
        <f t="shared" si="2"/>
        <v>22.802628679035514</v>
      </c>
      <c r="J31" s="23">
        <f>E31/E48%</f>
        <v>2.640417141410596</v>
      </c>
    </row>
    <row r="32" spans="1:10" s="1" customFormat="1" ht="16.5" customHeight="1" outlineLevel="1">
      <c r="A32" s="7" t="s">
        <v>59</v>
      </c>
      <c r="B32" s="8" t="s">
        <v>60</v>
      </c>
      <c r="C32" s="9">
        <v>40261062.87</v>
      </c>
      <c r="D32" s="9">
        <v>40313162.87</v>
      </c>
      <c r="E32" s="15">
        <v>9675052.1</v>
      </c>
      <c r="F32" s="13">
        <v>6875467.21</v>
      </c>
      <c r="G32" s="21">
        <f t="shared" si="0"/>
        <v>140.71846762541685</v>
      </c>
      <c r="H32" s="24">
        <f t="shared" si="1"/>
        <v>24.030791564644055</v>
      </c>
      <c r="I32" s="24">
        <f t="shared" si="2"/>
        <v>23.99973460579031</v>
      </c>
      <c r="J32" s="24"/>
    </row>
    <row r="33" spans="1:10" s="1" customFormat="1" ht="16.5" customHeight="1" outlineLevel="1" collapsed="1">
      <c r="A33" s="7" t="s">
        <v>61</v>
      </c>
      <c r="B33" s="8" t="s">
        <v>62</v>
      </c>
      <c r="C33" s="9">
        <v>19118362.2</v>
      </c>
      <c r="D33" s="9">
        <v>19118362.2</v>
      </c>
      <c r="E33" s="15">
        <v>3876897.88</v>
      </c>
      <c r="F33" s="13">
        <v>3223863.51</v>
      </c>
      <c r="G33" s="21">
        <f t="shared" si="0"/>
        <v>120.25626606009756</v>
      </c>
      <c r="H33" s="24">
        <f t="shared" si="1"/>
        <v>20.278399579646</v>
      </c>
      <c r="I33" s="24">
        <f t="shared" si="2"/>
        <v>20.278399579646</v>
      </c>
      <c r="J33" s="24"/>
    </row>
    <row r="34" spans="1:10" s="1" customFormat="1" ht="16.5" customHeight="1">
      <c r="A34" s="4" t="s">
        <v>63</v>
      </c>
      <c r="B34" s="5" t="s">
        <v>64</v>
      </c>
      <c r="C34" s="6">
        <f>SUM(C35:C38)</f>
        <v>435544637.22</v>
      </c>
      <c r="D34" s="6">
        <f>SUM(D35:D38)</f>
        <v>440564760.51</v>
      </c>
      <c r="E34" s="14">
        <f>SUM(E35:E38)</f>
        <v>162259320.14</v>
      </c>
      <c r="F34" s="18">
        <f>SUM(F35:F38)</f>
        <v>169590521.6</v>
      </c>
      <c r="G34" s="20">
        <f t="shared" si="0"/>
        <v>95.67711603759817</v>
      </c>
      <c r="H34" s="23">
        <f t="shared" si="1"/>
        <v>37.2543492156558</v>
      </c>
      <c r="I34" s="23">
        <f t="shared" si="2"/>
        <v>36.82984539030488</v>
      </c>
      <c r="J34" s="23">
        <f>E34/E48%</f>
        <v>31.61406962714346</v>
      </c>
    </row>
    <row r="35" spans="1:10" s="1" customFormat="1" ht="16.5" customHeight="1" outlineLevel="1">
      <c r="A35" s="7" t="s">
        <v>65</v>
      </c>
      <c r="B35" s="8" t="s">
        <v>66</v>
      </c>
      <c r="C35" s="9">
        <v>7598045.16</v>
      </c>
      <c r="D35" s="9">
        <v>7598045.16</v>
      </c>
      <c r="E35" s="15">
        <v>1328381.15</v>
      </c>
      <c r="F35" s="13">
        <v>1222542.83</v>
      </c>
      <c r="G35" s="21">
        <f t="shared" si="0"/>
        <v>108.65722798439705</v>
      </c>
      <c r="H35" s="24">
        <f t="shared" si="1"/>
        <v>17.483196296243122</v>
      </c>
      <c r="I35" s="24">
        <f t="shared" si="2"/>
        <v>17.483196296243122</v>
      </c>
      <c r="J35" s="24"/>
    </row>
    <row r="36" spans="1:10" s="1" customFormat="1" ht="16.5" customHeight="1" outlineLevel="1" collapsed="1">
      <c r="A36" s="7" t="s">
        <v>67</v>
      </c>
      <c r="B36" s="8" t="s">
        <v>68</v>
      </c>
      <c r="C36" s="9">
        <v>147015061.35</v>
      </c>
      <c r="D36" s="10">
        <v>149983654.35</v>
      </c>
      <c r="E36" s="15">
        <v>55101347.88</v>
      </c>
      <c r="F36" s="13">
        <v>51234778.47</v>
      </c>
      <c r="G36" s="21">
        <f t="shared" si="0"/>
        <v>107.54676710911131</v>
      </c>
      <c r="H36" s="24">
        <f t="shared" si="1"/>
        <v>37.48006998331944</v>
      </c>
      <c r="I36" s="24">
        <f t="shared" si="2"/>
        <v>36.7382353222413</v>
      </c>
      <c r="J36" s="24"/>
    </row>
    <row r="37" spans="1:10" s="1" customFormat="1" ht="16.5" customHeight="1" outlineLevel="1" collapsed="1">
      <c r="A37" s="7" t="s">
        <v>69</v>
      </c>
      <c r="B37" s="8" t="s">
        <v>70</v>
      </c>
      <c r="C37" s="9">
        <v>237991722.71</v>
      </c>
      <c r="D37" s="10">
        <v>234955531</v>
      </c>
      <c r="E37" s="15">
        <v>94250468.13</v>
      </c>
      <c r="F37" s="13">
        <v>107338689.82</v>
      </c>
      <c r="G37" s="21">
        <f t="shared" si="0"/>
        <v>87.80661314951011</v>
      </c>
      <c r="H37" s="24">
        <f t="shared" si="1"/>
        <v>39.60241434314377</v>
      </c>
      <c r="I37" s="24">
        <f t="shared" si="2"/>
        <v>40.114172979396685</v>
      </c>
      <c r="J37" s="24"/>
    </row>
    <row r="38" spans="1:10" s="1" customFormat="1" ht="16.5" customHeight="1" outlineLevel="1" collapsed="1">
      <c r="A38" s="7" t="s">
        <v>71</v>
      </c>
      <c r="B38" s="8" t="s">
        <v>72</v>
      </c>
      <c r="C38" s="9">
        <v>42939808</v>
      </c>
      <c r="D38" s="10">
        <v>48027530</v>
      </c>
      <c r="E38" s="15">
        <v>11579122.98</v>
      </c>
      <c r="F38" s="13">
        <v>9794510.48</v>
      </c>
      <c r="G38" s="21">
        <f t="shared" si="0"/>
        <v>118.22053795995326</v>
      </c>
      <c r="H38" s="24">
        <f t="shared" si="1"/>
        <v>26.96594027621176</v>
      </c>
      <c r="I38" s="24">
        <f t="shared" si="2"/>
        <v>24.109345160994124</v>
      </c>
      <c r="J38" s="24"/>
    </row>
    <row r="39" spans="1:10" s="1" customFormat="1" ht="16.5" customHeight="1">
      <c r="A39" s="4" t="s">
        <v>73</v>
      </c>
      <c r="B39" s="5" t="s">
        <v>74</v>
      </c>
      <c r="C39" s="6">
        <f>SUM(C40:C41)</f>
        <v>47924563</v>
      </c>
      <c r="D39" s="6">
        <f>SUM(D40:D41)</f>
        <v>47964323</v>
      </c>
      <c r="E39" s="14">
        <f>SUM(E40:E41)</f>
        <v>13281659.379999999</v>
      </c>
      <c r="F39" s="18">
        <f>SUM(F40:F41)</f>
        <v>11690935.66</v>
      </c>
      <c r="G39" s="20">
        <f t="shared" si="0"/>
        <v>113.6064705705514</v>
      </c>
      <c r="H39" s="23">
        <f t="shared" si="1"/>
        <v>27.713678641159436</v>
      </c>
      <c r="I39" s="23">
        <f t="shared" si="2"/>
        <v>27.690705402013073</v>
      </c>
      <c r="J39" s="23">
        <f>E39/E48%</f>
        <v>2.5877546142867938</v>
      </c>
    </row>
    <row r="40" spans="1:10" s="1" customFormat="1" ht="16.5" customHeight="1" outlineLevel="1">
      <c r="A40" s="7" t="s">
        <v>75</v>
      </c>
      <c r="B40" s="8" t="s">
        <v>76</v>
      </c>
      <c r="C40" s="9">
        <v>43783409</v>
      </c>
      <c r="D40" s="9">
        <v>43783409</v>
      </c>
      <c r="E40" s="15">
        <v>12162874.09</v>
      </c>
      <c r="F40" s="13">
        <v>10826927.66</v>
      </c>
      <c r="G40" s="21">
        <f t="shared" si="0"/>
        <v>112.33910922796358</v>
      </c>
      <c r="H40" s="24">
        <f t="shared" si="1"/>
        <v>27.779641576104773</v>
      </c>
      <c r="I40" s="24">
        <f t="shared" si="2"/>
        <v>27.779641576104773</v>
      </c>
      <c r="J40" s="24"/>
    </row>
    <row r="41" spans="1:10" s="1" customFormat="1" ht="16.5" customHeight="1" outlineLevel="1" collapsed="1">
      <c r="A41" s="7" t="s">
        <v>77</v>
      </c>
      <c r="B41" s="8" t="s">
        <v>78</v>
      </c>
      <c r="C41" s="9">
        <v>4141154</v>
      </c>
      <c r="D41" s="9">
        <v>4180914</v>
      </c>
      <c r="E41" s="15">
        <v>1118785.29</v>
      </c>
      <c r="F41" s="13">
        <v>864008</v>
      </c>
      <c r="G41" s="21">
        <f t="shared" si="0"/>
        <v>129.48783923297006</v>
      </c>
      <c r="H41" s="24">
        <f t="shared" si="1"/>
        <v>27.01626865361684</v>
      </c>
      <c r="I41" s="24">
        <f t="shared" si="2"/>
        <v>26.759347118835738</v>
      </c>
      <c r="J41" s="24"/>
    </row>
    <row r="42" spans="1:10" s="1" customFormat="1" ht="16.5" customHeight="1">
      <c r="A42" s="4" t="s">
        <v>79</v>
      </c>
      <c r="B42" s="5" t="s">
        <v>80</v>
      </c>
      <c r="C42" s="6">
        <f>C43</f>
        <v>5883000</v>
      </c>
      <c r="D42" s="6">
        <f>D43</f>
        <v>5883000</v>
      </c>
      <c r="E42" s="14">
        <f>E43</f>
        <v>1473000</v>
      </c>
      <c r="F42" s="18">
        <f>F43</f>
        <v>1470000</v>
      </c>
      <c r="G42" s="20">
        <f t="shared" si="0"/>
        <v>100.20408163265306</v>
      </c>
      <c r="H42" s="23">
        <f t="shared" si="1"/>
        <v>25.038245792962773</v>
      </c>
      <c r="I42" s="23">
        <f t="shared" si="2"/>
        <v>25.038245792962773</v>
      </c>
      <c r="J42" s="23">
        <f>E42/E48%</f>
        <v>0.28699445135480106</v>
      </c>
    </row>
    <row r="43" spans="1:10" s="1" customFormat="1" ht="16.5" customHeight="1" outlineLevel="1">
      <c r="A43" s="7" t="s">
        <v>81</v>
      </c>
      <c r="B43" s="8" t="s">
        <v>82</v>
      </c>
      <c r="C43" s="9">
        <v>5883000</v>
      </c>
      <c r="D43" s="10">
        <v>5883000</v>
      </c>
      <c r="E43" s="15">
        <v>1473000</v>
      </c>
      <c r="F43" s="13">
        <v>1470000</v>
      </c>
      <c r="G43" s="21">
        <f t="shared" si="0"/>
        <v>100.20408163265306</v>
      </c>
      <c r="H43" s="24">
        <f t="shared" si="1"/>
        <v>25.038245792962773</v>
      </c>
      <c r="I43" s="24">
        <f t="shared" si="2"/>
        <v>25.038245792962773</v>
      </c>
      <c r="J43" s="24"/>
    </row>
    <row r="44" spans="1:10" s="1" customFormat="1" ht="38.25" hidden="1">
      <c r="A44" s="4" t="s">
        <v>83</v>
      </c>
      <c r="B44" s="5" t="s">
        <v>84</v>
      </c>
      <c r="C44" s="6">
        <f>C45</f>
        <v>0</v>
      </c>
      <c r="D44" s="6">
        <f>D45</f>
        <v>0</v>
      </c>
      <c r="E44" s="14">
        <f>E45</f>
        <v>0</v>
      </c>
      <c r="F44" s="14">
        <f>F45</f>
        <v>0</v>
      </c>
      <c r="G44" s="20"/>
      <c r="H44" s="23" t="e">
        <f t="shared" si="1"/>
        <v>#DIV/0!</v>
      </c>
      <c r="I44" s="23"/>
      <c r="J44" s="23">
        <f>E44/E48%</f>
        <v>0</v>
      </c>
    </row>
    <row r="45" spans="1:10" s="1" customFormat="1" ht="25.5" hidden="1" outlineLevel="1">
      <c r="A45" s="7" t="s">
        <v>85</v>
      </c>
      <c r="B45" s="8" t="s">
        <v>86</v>
      </c>
      <c r="C45" s="9"/>
      <c r="D45" s="10"/>
      <c r="E45" s="15"/>
      <c r="F45" s="13"/>
      <c r="G45" s="21"/>
      <c r="H45" s="24"/>
      <c r="I45" s="24"/>
      <c r="J45" s="24"/>
    </row>
    <row r="46" spans="1:10" s="1" customFormat="1" ht="51" collapsed="1">
      <c r="A46" s="4" t="s">
        <v>87</v>
      </c>
      <c r="B46" s="5" t="s">
        <v>88</v>
      </c>
      <c r="C46" s="6">
        <f>C47</f>
        <v>89089565</v>
      </c>
      <c r="D46" s="6">
        <f>D47</f>
        <v>89089565</v>
      </c>
      <c r="E46" s="14">
        <f>E47</f>
        <v>23942799.58</v>
      </c>
      <c r="F46" s="18">
        <f>F47</f>
        <v>21014412</v>
      </c>
      <c r="G46" s="20">
        <f t="shared" si="0"/>
        <v>113.93513927489381</v>
      </c>
      <c r="H46" s="23">
        <f t="shared" si="1"/>
        <v>26.874976412781898</v>
      </c>
      <c r="I46" s="23">
        <f t="shared" si="2"/>
        <v>26.874976412781898</v>
      </c>
      <c r="J46" s="23">
        <f>E46/E48%</f>
        <v>4.6649359330346645</v>
      </c>
    </row>
    <row r="47" spans="1:10" s="1" customFormat="1" ht="38.25" outlineLevel="1">
      <c r="A47" s="7" t="s">
        <v>89</v>
      </c>
      <c r="B47" s="8" t="s">
        <v>90</v>
      </c>
      <c r="C47" s="9">
        <v>89089565</v>
      </c>
      <c r="D47" s="10">
        <v>89089565</v>
      </c>
      <c r="E47" s="15">
        <v>23942799.58</v>
      </c>
      <c r="F47" s="13">
        <v>21014412</v>
      </c>
      <c r="G47" s="21">
        <f t="shared" si="0"/>
        <v>113.93513927489381</v>
      </c>
      <c r="H47" s="24">
        <f t="shared" si="1"/>
        <v>26.874976412781898</v>
      </c>
      <c r="I47" s="24">
        <f t="shared" si="2"/>
        <v>26.874976412781898</v>
      </c>
      <c r="J47" s="24"/>
    </row>
    <row r="48" spans="1:10" s="1" customFormat="1" ht="16.5" customHeight="1">
      <c r="A48" s="11"/>
      <c r="B48" s="11" t="s">
        <v>91</v>
      </c>
      <c r="C48" s="12">
        <f>C4+C11+C15+C21+C25+C31+C34+C39+C42+C44+C46</f>
        <v>2714975019.12</v>
      </c>
      <c r="D48" s="12">
        <f>D4+D11+D15+D21+D25+D31+D34+D39+D42+D44+D46</f>
        <v>2812318755.2200003</v>
      </c>
      <c r="E48" s="16">
        <f>E4+E11+E15+E21+E25+E31+E34+E39+E42+E44+E46</f>
        <v>513250340.91999996</v>
      </c>
      <c r="F48" s="19">
        <f>F4+F11+F15+F21+F25+F31+F34+F39+F42+F44+F46</f>
        <v>727755026.17</v>
      </c>
      <c r="G48" s="20">
        <f t="shared" si="0"/>
        <v>70.52515234709038</v>
      </c>
      <c r="H48" s="23">
        <f>E48/C48%</f>
        <v>18.904422225084005</v>
      </c>
      <c r="I48" s="23">
        <f t="shared" si="2"/>
        <v>18.25007709269605</v>
      </c>
      <c r="J48" s="23">
        <f>J4+J11+J15+J21+J25+J31+J34+J39+J42+J44+J46</f>
        <v>100.00000000000001</v>
      </c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2023-05-19T05:57:34Z</cp:lastPrinted>
  <dcterms:created xsi:type="dcterms:W3CDTF">1996-10-08T23:32:33Z</dcterms:created>
  <dcterms:modified xsi:type="dcterms:W3CDTF">2023-05-19T06:01:00Z</dcterms:modified>
  <cp:category/>
  <cp:version/>
  <cp:contentType/>
  <cp:contentStatus/>
</cp:coreProperties>
</file>